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skillsdevelopmentscotland-my.sharepoint.com/personal/joanne_mcadams_sds_co_uk/Documents/Web Updates/"/>
    </mc:Choice>
  </mc:AlternateContent>
  <xr:revisionPtr revIDLastSave="0" documentId="8_{477587B2-3774-4EFD-BAE8-650E3952BAAF}" xr6:coauthVersionLast="47" xr6:coauthVersionMax="47" xr10:uidLastSave="{00000000-0000-0000-0000-000000000000}"/>
  <bookViews>
    <workbookView xWindow="15252" yWindow="768" windowWidth="23256" windowHeight="12576" xr2:uid="{00000000-000D-0000-FFFF-FFFF00000000}"/>
  </bookViews>
  <sheets>
    <sheet name="Contents" sheetId="110" r:id="rId1"/>
    <sheet name="User Information" sheetId="116" r:id="rId2"/>
    <sheet name="1.1" sheetId="36" r:id="rId3"/>
    <sheet name="1.2" sheetId="114" r:id="rId4"/>
    <sheet name="1.3" sheetId="51" r:id="rId5"/>
    <sheet name="1.4" sheetId="74" r:id="rId6"/>
    <sheet name="1.5" sheetId="75" r:id="rId7"/>
    <sheet name="1.6" sheetId="76" r:id="rId8"/>
    <sheet name="1.7" sheetId="77" r:id="rId9"/>
    <sheet name="2.1" sheetId="78" r:id="rId10"/>
    <sheet name="2.2" sheetId="71" r:id="rId11"/>
    <sheet name="2.3" sheetId="72" r:id="rId12"/>
    <sheet name="2.4" sheetId="73" r:id="rId13"/>
    <sheet name="3.1" sheetId="43" r:id="rId14"/>
    <sheet name="3.2" sheetId="115" r:id="rId15"/>
    <sheet name="4.1" sheetId="111" r:id="rId16"/>
    <sheet name="4.2" sheetId="45" r:id="rId17"/>
    <sheet name="4.3" sheetId="94" r:id="rId18"/>
    <sheet name="4.4" sheetId="65" r:id="rId19"/>
    <sheet name="5.1" sheetId="112" r:id="rId20"/>
    <sheet name="5.2" sheetId="46" r:id="rId21"/>
    <sheet name="5.3" sheetId="99" r:id="rId22"/>
    <sheet name="5.4" sheetId="102" r:id="rId23"/>
    <sheet name="6.1" sheetId="113" r:id="rId24"/>
    <sheet name="6.2" sheetId="47" r:id="rId25"/>
    <sheet name="6.3" sheetId="103" r:id="rId26"/>
    <sheet name="7.1" sheetId="88" r:id="rId27"/>
    <sheet name="7.2" sheetId="89" r:id="rId28"/>
    <sheet name="7.3" sheetId="52" r:id="rId29"/>
    <sheet name="8.1" sheetId="54" r:id="rId30"/>
    <sheet name="8.2" sheetId="85" r:id="rId31"/>
    <sheet name="8.3" sheetId="92" r:id="rId32"/>
    <sheet name="8.4" sheetId="93" r:id="rId33"/>
    <sheet name="9.1" sheetId="55" r:id="rId34"/>
    <sheet name="9.2" sheetId="69" r:id="rId35"/>
    <sheet name="10.1" sheetId="56" r:id="rId36"/>
    <sheet name="11.1" sheetId="107" r:id="rId37"/>
    <sheet name="11.2" sheetId="57" r:id="rId38"/>
    <sheet name="12.1" sheetId="106" r:id="rId39"/>
    <sheet name="12.2" sheetId="84" r:id="rId40"/>
    <sheet name="13.1" sheetId="58" r:id="rId41"/>
    <sheet name="13.2" sheetId="80" r:id="rId42"/>
    <sheet name="13.3" sheetId="81" r:id="rId43"/>
    <sheet name="13.4" sheetId="79" r:id="rId44"/>
    <sheet name="13.5" sheetId="59" r:id="rId45"/>
    <sheet name="14.1" sheetId="86" r:id="rId46"/>
    <sheet name="14.2" sheetId="83" r:id="rId47"/>
    <sheet name="14.3" sheetId="60" r:id="rId48"/>
    <sheet name="14.4" sheetId="82" r:id="rId49"/>
    <sheet name="15.1" sheetId="96" r:id="rId50"/>
    <sheet name="16.1" sheetId="101" r:id="rId51"/>
    <sheet name="17.1" sheetId="63" r:id="rId52"/>
    <sheet name="18.1" sheetId="62" r:id="rId53"/>
    <sheet name="18.2" sheetId="108" r:id="rId54"/>
  </sheets>
  <definedNames>
    <definedName name="_xlnm._FilterDatabase" localSheetId="9" hidden="1">'2.1'!$A$9:$V$112</definedName>
    <definedName name="_xlnm._FilterDatabase" localSheetId="10" hidden="1">'2.2'!$A$9:$V$112</definedName>
    <definedName name="_xlnm._FilterDatabase" localSheetId="11" hidden="1">'2.3'!$A$9:$V$112</definedName>
    <definedName name="_xlnm._FilterDatabase" localSheetId="12" hidden="1">'2.4'!$A$9:$V$112</definedName>
    <definedName name="_Hlk514066408" localSheetId="49">'15.1'!#REF!</definedName>
    <definedName name="_Hlk514066408" localSheetId="17">'4.3'!#REF!</definedName>
    <definedName name="_Hlk514066408" localSheetId="18">'4.4'!$A$20</definedName>
    <definedName name="_Toc103620412" localSheetId="1">'User Information'!$B$3</definedName>
    <definedName name="_xlnm.Print_Area" localSheetId="5">'1.4'!$A$1:$F$47</definedName>
    <definedName name="_xlnm.Print_Area" localSheetId="6">'1.5'!$A$1:$F$47</definedName>
    <definedName name="_xlnm.Print_Area" localSheetId="7">'1.6'!$A$1:$F$74</definedName>
    <definedName name="_xlnm.Print_Area" localSheetId="8">'1.7'!$A$1:$F$47</definedName>
    <definedName name="_xlnm.Print_Area" localSheetId="9">'2.1'!$A$1:$V$118</definedName>
    <definedName name="_xlnm.Print_Area" localSheetId="10">'2.2'!$A$1:$V$118</definedName>
    <definedName name="_xlnm.Print_Area" localSheetId="11">'2.3'!$A$1:$V$118</definedName>
    <definedName name="_xlnm.Print_Area" localSheetId="12">'2.4'!$A$1:$V$118</definedName>
    <definedName name="_xlnm.Print_Titles" localSheetId="9">'2.1'!$8:$9</definedName>
    <definedName name="_xlnm.Print_Titles" localSheetId="10">'2.2'!$8:$9</definedName>
    <definedName name="_xlnm.Print_Titles" localSheetId="11">'2.3'!$8:$9</definedName>
    <definedName name="_xlnm.Print_Titles" localSheetId="12">'2.4'!$8:$9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9" l="1"/>
  <c r="D10" i="59"/>
  <c r="D11" i="59"/>
  <c r="D12" i="59"/>
  <c r="D13" i="59"/>
  <c r="D14" i="59"/>
  <c r="D15" i="59"/>
  <c r="D16" i="59"/>
  <c r="D17" i="59"/>
  <c r="D18" i="59"/>
  <c r="D19" i="59"/>
  <c r="D20" i="59"/>
  <c r="D21" i="59"/>
  <c r="D22" i="59"/>
  <c r="D23" i="59"/>
  <c r="D24" i="59"/>
  <c r="D25" i="59"/>
  <c r="D26" i="59"/>
  <c r="D27" i="59"/>
  <c r="D28" i="59"/>
  <c r="D29" i="59"/>
  <c r="D30" i="59"/>
  <c r="D31" i="59"/>
  <c r="D32" i="59"/>
  <c r="D33" i="59"/>
  <c r="D35" i="59"/>
  <c r="D36" i="59"/>
  <c r="D37" i="59"/>
  <c r="D38" i="59"/>
  <c r="D39" i="59"/>
  <c r="F12" i="115" l="1"/>
  <c r="E12" i="115"/>
  <c r="D12" i="115"/>
  <c r="F11" i="115"/>
  <c r="E11" i="115"/>
  <c r="D11" i="115"/>
  <c r="G12" i="115"/>
  <c r="D11" i="36"/>
  <c r="B11" i="36"/>
  <c r="B9" i="36"/>
  <c r="D12" i="114"/>
  <c r="B12" i="114"/>
  <c r="G11" i="115" l="1"/>
  <c r="C26" i="114"/>
  <c r="E26" i="114"/>
  <c r="E24" i="114"/>
  <c r="E22" i="114"/>
  <c r="E19" i="114"/>
  <c r="D19" i="114"/>
  <c r="C19" i="114"/>
  <c r="B19" i="114"/>
  <c r="E18" i="114"/>
  <c r="E17" i="114"/>
  <c r="E16" i="114"/>
  <c r="E15" i="114"/>
  <c r="C12" i="114"/>
  <c r="E12" i="114"/>
  <c r="E10" i="114"/>
  <c r="E8" i="114"/>
  <c r="D40" i="59"/>
  <c r="D8" i="59"/>
  <c r="I19" i="102"/>
  <c r="I18" i="102"/>
  <c r="E8" i="96"/>
  <c r="E7" i="96"/>
  <c r="G15" i="94"/>
  <c r="G11" i="94"/>
  <c r="G10" i="94"/>
  <c r="G9" i="94"/>
  <c r="G8" i="94"/>
  <c r="G7" i="94"/>
  <c r="O115" i="78"/>
  <c r="K115" i="78"/>
  <c r="G115" i="78"/>
  <c r="C115" i="78"/>
  <c r="T114" i="78" l="1"/>
  <c r="L118" i="78"/>
  <c r="M118" i="78"/>
  <c r="D118" i="78"/>
  <c r="O118" i="78"/>
  <c r="E118" i="78"/>
  <c r="G118" i="78"/>
  <c r="S114" i="78"/>
  <c r="P118" i="78"/>
  <c r="H118" i="78"/>
  <c r="I118" i="78"/>
  <c r="Q118" i="78"/>
  <c r="U114" i="78"/>
  <c r="E9" i="96"/>
  <c r="C118" i="78"/>
  <c r="V114" i="78"/>
  <c r="S115" i="78" s="1"/>
  <c r="K118" i="78"/>
  <c r="O115" i="73"/>
  <c r="K115" i="73"/>
  <c r="K118" i="73"/>
  <c r="G115" i="73"/>
  <c r="C115" i="73"/>
  <c r="C118" i="73"/>
  <c r="L118" i="72"/>
  <c r="K118" i="72"/>
  <c r="K115" i="72"/>
  <c r="G115" i="72"/>
  <c r="S114" i="72"/>
  <c r="V114" i="72"/>
  <c r="S115" i="72" s="1"/>
  <c r="Q118" i="72"/>
  <c r="P118" i="72"/>
  <c r="O118" i="72"/>
  <c r="M118" i="72"/>
  <c r="I118" i="72"/>
  <c r="H118" i="72"/>
  <c r="G118" i="72"/>
  <c r="C115" i="72"/>
  <c r="D118" i="72"/>
  <c r="C118" i="72"/>
  <c r="D118" i="71"/>
  <c r="G115" i="71"/>
  <c r="C115" i="71"/>
  <c r="V114" i="71"/>
  <c r="S115" i="71" s="1"/>
  <c r="P118" i="71"/>
  <c r="K115" i="71"/>
  <c r="M118" i="71"/>
  <c r="L118" i="71"/>
  <c r="K118" i="71"/>
  <c r="H118" i="71"/>
  <c r="E118" i="71"/>
  <c r="C118" i="71"/>
  <c r="E118" i="73" l="1"/>
  <c r="M118" i="73"/>
  <c r="L118" i="73"/>
  <c r="H118" i="73"/>
  <c r="S115" i="73"/>
  <c r="D118" i="73"/>
  <c r="T114" i="72"/>
  <c r="U114" i="72"/>
  <c r="O115" i="72"/>
  <c r="E118" i="72"/>
  <c r="O115" i="71"/>
  <c r="T114" i="71"/>
  <c r="C11" i="36"/>
  <c r="C12" i="36" s="1"/>
  <c r="E11" i="36"/>
  <c r="D10" i="36"/>
  <c r="C10" i="36"/>
  <c r="B10" i="36"/>
  <c r="C9" i="36"/>
  <c r="D8" i="36"/>
  <c r="C8" i="36"/>
  <c r="B8" i="36"/>
  <c r="E8" i="36" s="1"/>
  <c r="D12" i="36" l="1"/>
  <c r="E9" i="36"/>
  <c r="E12" i="36" s="1"/>
  <c r="B12" i="36"/>
  <c r="C11" i="43"/>
  <c r="D11" i="43"/>
  <c r="E11" i="43"/>
  <c r="F11" i="43"/>
  <c r="C12" i="43"/>
  <c r="D12" i="43"/>
  <c r="E12" i="43"/>
  <c r="F12" i="43"/>
  <c r="C18" i="43"/>
  <c r="D18" i="43"/>
  <c r="E18" i="43"/>
  <c r="F18" i="43"/>
  <c r="C19" i="43"/>
  <c r="D19" i="43"/>
  <c r="E19" i="43"/>
  <c r="F19" i="43"/>
  <c r="C25" i="43"/>
  <c r="D25" i="43"/>
  <c r="E25" i="43"/>
  <c r="F25" i="43"/>
  <c r="C26" i="43"/>
  <c r="D26" i="43"/>
  <c r="E26" i="43"/>
  <c r="F26" i="43"/>
  <c r="F28" i="43"/>
  <c r="F29" i="43"/>
  <c r="F31" i="43"/>
  <c r="C32" i="43"/>
  <c r="D32" i="43"/>
  <c r="E32" i="43"/>
  <c r="C33" i="43"/>
  <c r="D33" i="43"/>
  <c r="E33" i="43"/>
  <c r="F33" i="43" l="1"/>
  <c r="F32" i="43"/>
</calcChain>
</file>

<file path=xl/sharedStrings.xml><?xml version="1.0" encoding="utf-8"?>
<sst xmlns="http://schemas.openxmlformats.org/spreadsheetml/2006/main" count="4683" uniqueCount="442">
  <si>
    <t>Modern Apprenticeship Statistics</t>
  </si>
  <si>
    <t>Introduction</t>
  </si>
  <si>
    <t>The data contained in this spreadsheet is supplementary to the Modern Apprenticeship report published on the 24th of May 2022.</t>
  </si>
  <si>
    <t xml:space="preserve">The tables in this spreadsheet relate to Modern Apprenticeship figures up to the end of Quarter 4 2021/22 (covering 1st April 2021 to 31st March 2022). </t>
  </si>
  <si>
    <t>Disclosure control is applied to values less than five (marked with an asterisk *) or where such numbers can be identified by differencing.</t>
  </si>
  <si>
    <t>Published on 24th May 2022</t>
  </si>
  <si>
    <t>Supplementary tables</t>
  </si>
  <si>
    <t xml:space="preserve">Date Published </t>
  </si>
  <si>
    <t>Date Updated</t>
  </si>
  <si>
    <t>Modern Apprenticeship Summary</t>
  </si>
  <si>
    <t>Modern Apprenticeship starts, leavers, in training, achievements, achievement rate by gender, 2021/22</t>
  </si>
  <si>
    <t>Modern Apprenticeship starts, leavers, in training, achievements, achievement rate by gender and age group, 2021/22</t>
  </si>
  <si>
    <t>Modern Apprenticeship starts, leavers, in training, achievements, achievement rate by age group, 2014/15 to 2021/22</t>
  </si>
  <si>
    <t>Modern Apprenticeship starts, leavers, in training, achievements, achievement rate by local authority area, 2021/22</t>
  </si>
  <si>
    <t>Modern Apprenticeship starts, leavers, in training, achievements, achievement rate by local authority area, 16-19 age group 2021/22</t>
  </si>
  <si>
    <t>Modern Apprenticeship starts, leavers, in training, achievements, achievement rate by local authority area, 20-24 age group 2021/22</t>
  </si>
  <si>
    <t>Modern Apprenticeship starts, leavers, in training, achievements, achievement rate by local authority area, 25+ age group 2021/22</t>
  </si>
  <si>
    <t>Modern Apprenticeship Performance Report</t>
  </si>
  <si>
    <t>Modern Apprenticeship starts, in training, achievers, leavers, and achievement rate by framework and gender, 2021/22</t>
  </si>
  <si>
    <t>Modern Apprenticeship starts, in training, achievers, leavers, and achievement rate by framework and gender, 16-19 age group 2021/22</t>
  </si>
  <si>
    <t>Modern Apprenticeship starts, in training, achievers, leavers, and achievement rate by framework and gender, 20-24 age group 2021/22</t>
  </si>
  <si>
    <t>Modern Apprenticeship starts, in training, achievers, leavers, and achievement rate by framework and gender, 25+ age group 2021/22</t>
  </si>
  <si>
    <t>Modern Apprenticeship Starts</t>
  </si>
  <si>
    <t>Modern Apprenticeship starts by gender and age group, 2013/14 to 2021/22</t>
  </si>
  <si>
    <t>Modern Apprenticeship starts, equality summary, 2013/14 to 2021/22</t>
  </si>
  <si>
    <t>Modern Apprenticeship starts by disability status and gender, 2014/15 to 2021/22</t>
  </si>
  <si>
    <t>Modern Apprenticeship starts by disability status and age group, 2014/15 to 2021/22</t>
  </si>
  <si>
    <t>Modern Apprenticeship starts by disability status and SCQF level, 2021/22</t>
  </si>
  <si>
    <t>Modern Apprenticeship starts by disability type selection, 2018/19 to 2021/22</t>
  </si>
  <si>
    <t>Modern Apprenticeship starts by ethnicity and gender, 2014/15 to 2021/22</t>
  </si>
  <si>
    <t>Modern Apprenticeship starts by ethnicity and age group, 2014/15 to 2021/22</t>
  </si>
  <si>
    <t>Modern Apprenticeship starts by ethnicity and SCQF level, 2021/22</t>
  </si>
  <si>
    <t>Modern Apprenticeship starts by detailed ethnicity, 2014/15 to 2021/22</t>
  </si>
  <si>
    <t>Modern Apprenticeship starts by care experience and gender, 2014/15 to 2021/22</t>
  </si>
  <si>
    <t>Modern Apprenticeship starts by care experience and age group, 2014/15 to 2021/22</t>
  </si>
  <si>
    <t>Modern Apprenticeship starts by care experience and SCQF level, 2021/22</t>
  </si>
  <si>
    <t>Modern Apprenticeship starts by SCQF level, 2019/20 to 2021/22</t>
  </si>
  <si>
    <t>Modern Apprenticeship starts by SCQF level and gender, 2021/22</t>
  </si>
  <si>
    <t>Modern Apprenticeship starts by SCQF level and age group, 2021/22</t>
  </si>
  <si>
    <t>Modern Apprenticeship starts by occupational grouping, 2013/14 to 2021/22</t>
  </si>
  <si>
    <t>Modern Apprenticeship starts by occupational grouping and gender, 2016/17 to 2021/22</t>
  </si>
  <si>
    <t>Modern Apprenticeship starts by occupational grouping and gender, 2021/22</t>
  </si>
  <si>
    <t>Modern Apprenticeship starts by occupational grouping and gender, volume change, 2021/22</t>
  </si>
  <si>
    <t>Modern Apprenticeship starts by local authority area, 2013/14 to 2021/22</t>
  </si>
  <si>
    <t>Modern Apprenticeship starts by local authority area and gender, 2021/22</t>
  </si>
  <si>
    <t>Modern Apprenticeship starts by SIMD decile, 2017/18 to 2021/22</t>
  </si>
  <si>
    <t>Modern Apprenticeship starts by time in employment and age group, 2021/22</t>
  </si>
  <si>
    <t>Modern Apprenticeship starts by time in employment and SCQF level, 2021/22</t>
  </si>
  <si>
    <t>Modern Apprenticeship starts by occupational grouping, 16-24 group, 2019/20 to 2021/22 </t>
  </si>
  <si>
    <t>Modern Apprenticeship starts by local authority area, 16-24 age group, 2019/20 to 2021/22</t>
  </si>
  <si>
    <t>Modern Apprenticeship In Training</t>
  </si>
  <si>
    <t>Modern Apprenticeship in training by age group, 2013/14 to 2021/22</t>
  </si>
  <si>
    <t>Modern Apprenticeship in training by SCQF level, 2019/20 to 2021/22</t>
  </si>
  <si>
    <t>Modern Apprenticeship in training by SCQF level and age group, 2021/22</t>
  </si>
  <si>
    <t>Modern Apprenticeship in training by occupational grouping, 2013/14 to 2021/22</t>
  </si>
  <si>
    <t>Modern Apprenticeship in training aged 16-24 as a proportion of those in employment, 2021/22</t>
  </si>
  <si>
    <t>Modern Apprenticeship Achievements</t>
  </si>
  <si>
    <t>Modern Apprenticeship achievers, leavers, achievement rate by gender, 2021/22</t>
  </si>
  <si>
    <t>Modern Apprenticeship achievers, leavers, achievement rate by age group, 2015/16 to 2021/22</t>
  </si>
  <si>
    <t>Modern Apprenticeship achievers, leavers, achievement rate by SCQF level, 2019/20 to 2021/22</t>
  </si>
  <si>
    <t>Modern Apprenticeship achievers, leavers, achievement rate by occupational grouping, 2021/22</t>
  </si>
  <si>
    <t>Modern Apprenticeship achievers, leavers, achievement rate by disability status, 2021/22</t>
  </si>
  <si>
    <t>Modern Apprenticeship achievers, leavers, achievement rate by ethnicity, 2021/22</t>
  </si>
  <si>
    <t>Modern Apprenticeship achievers, leavers, achievement rate by care experience, 2021/22</t>
  </si>
  <si>
    <t>Modern Apprenticeship Redundancies</t>
  </si>
  <si>
    <t>Modern Apprenticeship redundancies by occupational grouping, 2019/20 to 2021/22</t>
  </si>
  <si>
    <t>Modern Apprenticeship redundancies by local authority, 2019/20 to 2021/22</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</si>
  <si>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</si>
  <si>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</si>
  <si>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</si>
  <si>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</si>
  <si>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</si>
  <si>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 xml:space="preserve">The tables in this spreadsheet relate to Modern Apprenticeship data from 1st April 2021 to 31st March 2022 for MAs where there is a public funding contribution administered by Skills Development Scotland (SDS), on behalf of the Scottish Government. </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</si>
  <si>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</si>
  <si>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</si>
  <si>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</si>
  <si>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</si>
  <si>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</si>
  <si>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</si>
  <si>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</si>
  <si>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</si>
  <si>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</si>
  <si>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</si>
  <si>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</si>
  <si>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</si>
  <si>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Period from 1st April 2021 to 31st March 2022</t>
  </si>
  <si>
    <t>MA All Ages</t>
  </si>
  <si>
    <t>Female</t>
  </si>
  <si>
    <t>Male</t>
  </si>
  <si>
    <t>Prefer Not to Say/In Another Way</t>
  </si>
  <si>
    <t>Total</t>
  </si>
  <si>
    <t>Starts</t>
  </si>
  <si>
    <t>Leavers</t>
  </si>
  <si>
    <t>In training</t>
  </si>
  <si>
    <t>Achievements</t>
  </si>
  <si>
    <t>Achievement %</t>
  </si>
  <si>
    <t>MA 16-19 Years Old</t>
  </si>
  <si>
    <t>Prefer Not to Say / In Another Way</t>
  </si>
  <si>
    <t>*</t>
  </si>
  <si>
    <t>MA 20-24 Years Old</t>
  </si>
  <si>
    <t>MA 25+ Years Old</t>
  </si>
  <si>
    <t>Measure</t>
  </si>
  <si>
    <t>Age group</t>
  </si>
  <si>
    <t>2014/15</t>
  </si>
  <si>
    <t>2015/16</t>
  </si>
  <si>
    <t>2016/17</t>
  </si>
  <si>
    <t>2017/18</t>
  </si>
  <si>
    <t>2018/19</t>
  </si>
  <si>
    <t>2019/20</t>
  </si>
  <si>
    <t>2020/21</t>
  </si>
  <si>
    <t>2021/22</t>
  </si>
  <si>
    <t>16-19</t>
  </si>
  <si>
    <t>20-24</t>
  </si>
  <si>
    <t>25+</t>
  </si>
  <si>
    <t>In Training</t>
  </si>
  <si>
    <t>Achievement Rate</t>
  </si>
  <si>
    <t>Local Authority</t>
  </si>
  <si>
    <t>In training as at 31st March 2022</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</si>
  <si>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</si>
  <si>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</si>
  <si>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</si>
  <si>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</si>
  <si>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</si>
  <si>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</si>
  <si>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</si>
  <si>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</si>
  <si>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</si>
  <si>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</si>
  <si>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</si>
  <si>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</si>
  <si>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</si>
  <si>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</si>
  <si>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</si>
  <si>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</si>
  <si>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</si>
  <si>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</si>
  <si>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</si>
  <si>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</si>
  <si>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</si>
  <si>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</si>
  <si>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</si>
  <si>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</si>
  <si>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</si>
  <si>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</si>
  <si>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</si>
  <si>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</si>
  <si>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</si>
  <si>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</si>
  <si>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</si>
  <si>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</si>
  <si>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</si>
  <si>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</si>
  <si>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Multiple Local Authorities</t>
  </si>
  <si>
    <t>Grand Total</t>
  </si>
  <si>
    <t>Please note:</t>
  </si>
  <si>
    <t>*Outwith Area - Modern apprentice home address is outwith Scottish post code area.</t>
  </si>
  <si>
    <t>Information is based on trainees' home address.</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</si>
  <si>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amalgamated the responses of those individuals who chose to record their gender as 'prefer not to say or 'in another way' and include them in the last row of the table.</t>
  </si>
  <si>
    <t>*Outwith Area - MA home address is outwith Scottish post code area</t>
  </si>
  <si>
    <t>Published on 24 May 2022</t>
  </si>
  <si>
    <t xml:space="preserve">Please note when using the filter option on the occupational grouping column, totals at the bottom reflect all frameworks. To see occupational grouping figures please see tables 8.1 and 8.2 </t>
  </si>
  <si>
    <t>No of Starts</t>
  </si>
  <si>
    <t>No of Leavers</t>
  </si>
  <si>
    <t>In Training as at
31/03/22</t>
  </si>
  <si>
    <t>Achievements as % of
All Leavers</t>
  </si>
  <si>
    <t>Occupational Group</t>
  </si>
  <si>
    <t>Frameworks</t>
  </si>
  <si>
    <t>Prefer not to say / In another Way</t>
  </si>
  <si>
    <t>Financial Services</t>
  </si>
  <si>
    <t>Accounting</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</si>
  <si>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</si>
  <si>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</si>
  <si>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</si>
  <si>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</si>
  <si>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</si>
  <si>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</si>
  <si>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</si>
  <si>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</si>
  <si>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</si>
  <si>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</si>
  <si>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</si>
  <si>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</si>
  <si>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</si>
  <si>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</si>
  <si>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</si>
  <si>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</si>
  <si>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</si>
  <si>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</si>
  <si>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</si>
  <si>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</si>
  <si>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</si>
  <si>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</si>
  <si>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</si>
  <si>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</si>
  <si>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</si>
  <si>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</si>
  <si>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t>
  </si>
  <si>
    <t>Creative and Cultural</t>
  </si>
  <si>
    <t>Creative and Digital Media</t>
  </si>
  <si>
    <t>Creative Media</t>
  </si>
  <si>
    <t>Retail and Customer Service</t>
  </si>
  <si>
    <t>Customer Service</t>
  </si>
  <si>
    <t>Data Analytics Technical Apprenticeship</t>
  </si>
  <si>
    <t>Dental Nursing</t>
  </si>
  <si>
    <t>Digital Applications</t>
  </si>
  <si>
    <t>Digital Marketing</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</si>
  <si>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</si>
  <si>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</si>
  <si>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</si>
  <si>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</si>
  <si>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</si>
  <si>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</si>
  <si>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</si>
  <si>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</si>
  <si>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</si>
  <si>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</si>
  <si>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</si>
  <si>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</si>
  <si>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</si>
  <si>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</si>
  <si>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</si>
  <si>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</si>
  <si>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Furniture, Furnishings and Interiors</t>
  </si>
  <si>
    <t>Game &amp; Wildlife Management</t>
  </si>
  <si>
    <t>Gas Engineering</t>
  </si>
  <si>
    <t>Gas Industry</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</si>
  <si>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</si>
  <si>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</si>
  <si>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</si>
  <si>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</si>
  <si>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</si>
  <si>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</si>
  <si>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</si>
  <si>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</si>
  <si>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</si>
  <si>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</si>
  <si>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</si>
  <si>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</si>
  <si>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Information Security</t>
  </si>
  <si>
    <t>Information Security Technical Apprenticeship</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</si>
  <si>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</si>
  <si>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</si>
  <si>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</si>
  <si>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</si>
  <si>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</si>
  <si>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</si>
  <si>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</si>
  <si>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</si>
  <si>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</si>
  <si>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</si>
  <si>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</si>
  <si>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</si>
  <si>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</si>
  <si>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</si>
  <si>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</si>
  <si>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</si>
  <si>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</si>
  <si>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</si>
  <si>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</si>
  <si>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</si>
  <si>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</si>
  <si>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</si>
  <si>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Professional Cookery</t>
  </si>
  <si>
    <t>Project Management</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</si>
  <si>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</si>
  <si>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</si>
  <si>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</si>
  <si>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</si>
  <si>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</si>
  <si>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</si>
  <si>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</si>
  <si>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</si>
  <si>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</si>
  <si>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</si>
  <si>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</si>
  <si>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</si>
  <si>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</si>
  <si>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</si>
  <si>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</si>
  <si>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</si>
  <si>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</si>
  <si>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</si>
  <si>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</si>
  <si>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</si>
  <si>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</si>
  <si>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</si>
  <si>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Total </t>
  </si>
  <si>
    <t>Overall Total</t>
  </si>
  <si>
    <t>PNTS/IAW</t>
  </si>
  <si>
    <t>Percentages of total</t>
  </si>
  <si>
    <t>Please note when using the filter option on the occupational grouping column, totals at the bottom reflect all frameworks</t>
  </si>
  <si>
    <t>Gender</t>
  </si>
  <si>
    <t>Prefer not to say / In another way</t>
  </si>
  <si>
    <t>% Female</t>
  </si>
  <si>
    <t>% Male</t>
  </si>
  <si>
    <t>% Prefer not to say / In another way</t>
  </si>
  <si>
    <t>Equality Characteristic</t>
  </si>
  <si>
    <t>2013/14</t>
  </si>
  <si>
    <t>Disability</t>
  </si>
  <si>
    <t>Impairment, health condition or learning difficulty</t>
  </si>
  <si>
    <t>No impairment, health condition or learning difficulty</t>
  </si>
  <si>
    <t>Prefer not to say</t>
  </si>
  <si>
    <t>Impairment, health condition or learning difficulty as % of known</t>
  </si>
  <si>
    <t>Ethnicity</t>
  </si>
  <si>
    <t>Mixed or Multiple; Asian; African; Caribbean or Black; and Other ethnic group</t>
  </si>
  <si>
    <t>White</t>
  </si>
  <si>
    <t>Mixed or Multiple; Asian; African; Caribbean or Black; and Other ethnic group as % of known</t>
  </si>
  <si>
    <t>Care Experience</t>
  </si>
  <si>
    <t>Care experience</t>
  </si>
  <si>
    <t>No care experience</t>
  </si>
  <si>
    <t>Care experience as % of known</t>
  </si>
  <si>
    <t>Disability status</t>
  </si>
  <si>
    <t>Prefer not to say/In another way</t>
  </si>
  <si>
    <t>SCQF level</t>
  </si>
  <si>
    <t>No Impairment, health condition or learning difficulty</t>
  </si>
  <si>
    <t>Prefer Not to Say</t>
  </si>
  <si>
    <t>Known</t>
  </si>
  <si>
    <t>Impairment, health condition or learning difficulty as a % of known</t>
  </si>
  <si>
    <t>SCQF 5</t>
  </si>
  <si>
    <t>SCQF 6</t>
  </si>
  <si>
    <t>SCQF 7</t>
  </si>
  <si>
    <t>SCQF 8</t>
  </si>
  <si>
    <t>SCQF 9</t>
  </si>
  <si>
    <t>SCQF 10</t>
  </si>
  <si>
    <t>*%</t>
  </si>
  <si>
    <t>SCQF 11</t>
  </si>
  <si>
    <t>VQ 3</t>
  </si>
  <si>
    <t xml:space="preserve"> - </t>
  </si>
  <si>
    <t>Disability Type</t>
  </si>
  <si>
    <t>Number of selections</t>
  </si>
  <si>
    <t>% of total selections</t>
  </si>
  <si>
    <t>Specific Learning Difficulty</t>
  </si>
  <si>
    <t>Mental Health</t>
  </si>
  <si>
    <t>Not covered by list</t>
  </si>
  <si>
    <t>Long standing illness</t>
  </si>
  <si>
    <t>Social/Communication</t>
  </si>
  <si>
    <t>Deaf/Hearing Impairment</t>
  </si>
  <si>
    <t>Physical Impairment/Mobility</t>
  </si>
  <si>
    <t>Visual Impairment</t>
  </si>
  <si>
    <t xml:space="preserve">Total </t>
  </si>
  <si>
    <t xml:space="preserve">Note: Individuals can choose more than one from the list above. Therefore, the figures reflect the number of selections not the number of individuals. </t>
  </si>
  <si>
    <t>2018/19 was the first time Modern Apprenticeship starts could select ‘prefer not to say’ as a disability type therefore comparisons should be treated with caution.</t>
  </si>
  <si>
    <t xml:space="preserve"> -   </t>
  </si>
  <si>
    <t xml:space="preserve">African </t>
  </si>
  <si>
    <t>Asian</t>
  </si>
  <si>
    <t>Caribbean or Black</t>
  </si>
  <si>
    <t>Mixed or Multiple</t>
  </si>
  <si>
    <t>Other Ethnic Group</t>
  </si>
  <si>
    <t>Not Known/Prefer not to Say</t>
  </si>
  <si>
    <t xml:space="preserve">Mixed or Multiple; Asian; African; Caribbean or Black; and Other ethnic group </t>
  </si>
  <si>
    <t>Total Known</t>
  </si>
  <si>
    <t xml:space="preserve">Mixed or Multiple; Asian; African; Caribbean or Black; and Other ethnic group as a % of Known </t>
  </si>
  <si>
    <t>White as a % of Known</t>
  </si>
  <si>
    <t xml:space="preserve">Care experience as % of known </t>
  </si>
  <si>
    <t>SCQF Level</t>
  </si>
  <si>
    <t>Q4 2019/20</t>
  </si>
  <si>
    <r>
      <t>Q4</t>
    </r>
    <r>
      <rPr>
        <b/>
        <sz val="11"/>
        <color rgb="FFFF0000"/>
        <rFont val="Calibri"/>
        <family val="2"/>
        <scheme val="minor"/>
      </rPr>
      <t xml:space="preserve"> </t>
    </r>
    <r>
      <rPr>
        <b/>
        <sz val="11"/>
        <color rgb="FF000000"/>
        <rFont val="Calibri"/>
        <family val="2"/>
        <scheme val="minor"/>
      </rPr>
      <t>2020/21</t>
    </r>
  </si>
  <si>
    <t>Q4 2021/22</t>
  </si>
  <si>
    <t>Female %</t>
  </si>
  <si>
    <t>Male %</t>
  </si>
  <si>
    <t>Prefer not to say / In another way %</t>
  </si>
  <si>
    <t>-</t>
  </si>
  <si>
    <t>Occupational Grouping</t>
  </si>
  <si>
    <t>2015/16*</t>
  </si>
  <si>
    <t>Administration &amp; Related</t>
  </si>
  <si>
    <t>Animal Care, Land &amp; Water based</t>
  </si>
  <si>
    <t>Chemicals &amp; Biotechnology Related</t>
  </si>
  <si>
    <t>Construction &amp; Related</t>
  </si>
  <si>
    <t>Creative &amp; Cultural Skills</t>
  </si>
  <si>
    <t>Engineering &amp; Energy Related</t>
  </si>
  <si>
    <t>Food &amp; Drink</t>
  </si>
  <si>
    <t>Hospitality &amp; Tourism</t>
  </si>
  <si>
    <t>IT &amp; Other Services</t>
  </si>
  <si>
    <t>Retail &amp; Customer Service</t>
  </si>
  <si>
    <t>Sport, Health &amp; Social Care</t>
  </si>
  <si>
    <t>Transport &amp; Logistics</t>
  </si>
  <si>
    <t>*Occupational Groupings changed slightly from 2015/16 to align with commissioning framework groups.</t>
  </si>
  <si>
    <t xml:space="preserve">A current list of occupational groupings is available on our corporate website. </t>
  </si>
  <si>
    <t xml:space="preserve">Transport &amp; Logistics </t>
  </si>
  <si>
    <t>MA starts 2021/22</t>
  </si>
  <si>
    <t> Percentage breakdown of total female + male</t>
  </si>
  <si>
    <t>Total female + male</t>
  </si>
  <si>
    <t>Volume change from 2020/21</t>
  </si>
  <si>
    <t>Prefer not to say / In Another Way</t>
  </si>
  <si>
    <t>Outwith Area*</t>
  </si>
  <si>
    <t>*Outwith Area refers to MAs with a home postcode outwith Scotland.</t>
  </si>
  <si>
    <t>Outwith area</t>
  </si>
  <si>
    <t>SIMD decile</t>
  </si>
  <si>
    <t>MA starts 2017/18 (SIMD 2016)</t>
  </si>
  <si>
    <t>% of total with known SIMD decile</t>
  </si>
  <si>
    <t>MA starts 2018/19 (SIMD 2016)</t>
  </si>
  <si>
    <t>MA starts 2019/20 (SIMD 2020)</t>
  </si>
  <si>
    <t>MA starts 2020/21 (SIMD 2020v2)</t>
  </si>
  <si>
    <t>MA starts 2021/22 (SIMD 2020v2)</t>
  </si>
  <si>
    <t>Most deprived</t>
  </si>
  <si>
    <t>Least deprived</t>
  </si>
  <si>
    <t>Not Known</t>
  </si>
  <si>
    <t>Time</t>
  </si>
  <si>
    <t>0-6 months</t>
  </si>
  <si>
    <t>7-9 months</t>
  </si>
  <si>
    <t>10-12 months</t>
  </si>
  <si>
    <t>13 months +</t>
  </si>
  <si>
    <t>13 months+</t>
  </si>
  <si>
    <t>Unknown</t>
  </si>
  <si>
    <r>
      <t>Modern Apprenticeship starts by occupational grouping, 16-24 group, 2019/20 to 2021/22</t>
    </r>
    <r>
      <rPr>
        <sz val="11"/>
        <color theme="1"/>
        <rFont val="Calibri"/>
        <family val="2"/>
        <scheme val="minor"/>
      </rPr>
      <t> </t>
    </r>
  </si>
  <si>
    <t>Q4 2020/21</t>
  </si>
  <si>
    <r>
      <t>Modern Apprenticeship starts by local authority, 16-24 group, 2019/20 to 2021/22</t>
    </r>
    <r>
      <rPr>
        <sz val="11"/>
        <color theme="1"/>
        <rFont val="Calibri"/>
        <family val="2"/>
        <scheme val="minor"/>
      </rPr>
      <t> </t>
    </r>
  </si>
  <si>
    <t>VQ 2</t>
  </si>
  <si>
    <t>VQ 4</t>
  </si>
  <si>
    <t>VQ 5</t>
  </si>
  <si>
    <t xml:space="preserve">- </t>
  </si>
  <si>
    <t xml:space="preserve">VQ 4 </t>
  </si>
  <si>
    <t xml:space="preserve">2017/18 </t>
  </si>
  <si>
    <t>Engineering &amp; Energy related</t>
  </si>
  <si>
    <t>16-24 in employment</t>
  </si>
  <si>
    <t>Those aged 16-24 as at 31st March 2022 and in training</t>
  </si>
  <si>
    <t>% of employed 16-24 year olds that are MAs</t>
  </si>
  <si>
    <t>Argyll and Bute</t>
  </si>
  <si>
    <t>Dumfries and Galloway</t>
  </si>
  <si>
    <t>Na h-Eileanan Siar*</t>
  </si>
  <si>
    <t>Perth and Kinross</t>
  </si>
  <si>
    <t>Shetland Islands*</t>
  </si>
  <si>
    <t>Scotland</t>
  </si>
  <si>
    <t>*NOMIS: Data not available since the group sample size is zero or disclosive (0-2).</t>
  </si>
  <si>
    <t>Year</t>
  </si>
  <si>
    <t>Achievements as a % of leavers</t>
  </si>
  <si>
    <t> Year</t>
  </si>
  <si>
    <t>Rate</t>
  </si>
  <si>
    <t xml:space="preserve">Achievements </t>
  </si>
  <si>
    <t>Animal Care, Land &amp; Water Based</t>
  </si>
  <si>
    <t>Achievement rate</t>
  </si>
  <si>
    <r>
      <t>Q4</t>
    </r>
    <r>
      <rPr>
        <b/>
        <sz val="11"/>
        <color rgb="FF000000"/>
        <rFont val="Calibri"/>
        <family val="2"/>
        <scheme val="minor"/>
      </rPr>
      <t xml:space="preserve"> </t>
    </r>
    <r>
      <rPr>
        <b/>
        <sz val="11"/>
        <color theme="1"/>
        <rFont val="Calibri"/>
        <family val="2"/>
        <scheme val="minor"/>
      </rPr>
      <t>2019/20</t>
    </r>
  </si>
  <si>
    <t>N ha-Eileanan Siar</t>
  </si>
  <si>
    <t>Appendices which have usually been located at the end of our Modern Apprenticeship statistical reports will be included within our supplementary tables from Q4 2021/22 onwards.</t>
  </si>
  <si>
    <t>Skills Development Scotland aims to minimise data limitations wherever possible. However, we recognise there are some constraints to our data that are beyond our control. For example:</t>
  </si>
  <si>
    <t>Modern Apprenticeship starts by care experience and gender, 2015/16 to 2021/22</t>
  </si>
  <si>
    <t>Modern Apprenticeship starts by care experience and age group, 2015/16 to 2021/22</t>
  </si>
  <si>
    <t>Prefer not to say/Unknown</t>
  </si>
  <si>
    <t>In 2021/22 Specific Learning Difficulty and Learning Disability were both included as a selection choice, comparisons with previous years should therefore be treated with caution.</t>
  </si>
  <si>
    <t>Learning Disability</t>
  </si>
  <si>
    <t>27/01/2023 Changes made to tables 5.1 and 6.1 to ensure accurate disclosure control</t>
  </si>
  <si>
    <t>23/11/2023 Figures for 2021/22 amended in table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</si>
</sst>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dd\ mmmm\ yyyy"/>
    <numFmt numFmtId="165" formatCode="0.0%"/>
    <numFmt numFmtId="166" formatCode="#,##0_ ;[Red]\-#,##0\ "/>
    <numFmt numFmtId="167" formatCode="0.0%;\-0.0%;0.0%"/>
    <numFmt numFmtId="168" formatCode="0%;\-0%;0%"/>
    <numFmt numFmtId="169" formatCode="dd/mm/yyyy;@"/>
  </numFmts>
  <fonts count="69" x14ac:knownFonts="1">
    <font>
      <sz val="11"/>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b/>
      <sz val="11"/>
      <color theme="1"/>
      <name val="Calibri"/>
      <family val="2"/>
      <scheme val="minor"/>
    </font>
    <font>
      <sz val="10"/>
      <name val="Arial"/>
      <family val="2"/>
    </font>
    <font>
      <sz val="10"/>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10"/>
      <color indexed="8"/>
      <name val="Arial"/>
      <family val="2"/>
    </font>
    <font>
      <sz val="11"/>
      <color theme="0"/>
      <name val="Calibri"/>
      <family val="2"/>
      <scheme val="minor"/>
    </font>
    <font>
      <sz val="11"/>
      <name val="Calibri"/>
      <family val="2"/>
    </font>
    <font>
      <sz val="11"/>
      <color rgb="FF00B0F0"/>
      <name val="Calibri"/>
      <family val="2"/>
      <scheme val="minor"/>
    </font>
    <font>
      <b/>
      <sz val="11"/>
      <color indexed="10"/>
      <name val="Calibri"/>
      <family val="2"/>
      <scheme val="minor"/>
    </font>
    <font>
      <sz val="11"/>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b/>
      <sz val="11"/>
      <color rgb="FF000000"/>
      <name val="Calibri"/>
      <family val="2"/>
      <scheme val="minor"/>
    </font>
    <font>
      <b/>
      <sz val="11"/>
      <color rgb="FFFF0000"/>
      <name val="Calibri"/>
      <family val="2"/>
      <scheme val="minor"/>
    </font>
    <font>
      <u/>
      <sz val="11"/>
      <color theme="10"/>
      <name val="Calibri"/>
      <family val="2"/>
      <scheme val="minor"/>
    </font>
    <font>
      <b/>
      <sz val="11"/>
      <color rgb="FF007F8C"/>
      <name val="Calibri"/>
      <family val="2"/>
      <scheme val="minor"/>
    </font>
    <font>
      <sz val="1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Calibri"/>
      <family val="2"/>
    </font>
    <font>
      <sz val="10"/>
      <color theme="1"/>
      <name val="Arial"/>
      <family val="2"/>
    </font>
    <font>
      <b/>
      <sz val="11"/>
      <name val="Calibri"/>
      <family val="2"/>
      <scheme val="minor"/>
    </font>
  </fonts>
  <fills count="61">
    <fill>
      <patternFill patternType="none"/>
    </fill>
    <fill>
      <patternFill patternType="gray125"/>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8"/>
      </left>
      <right/>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theme="0" tint="-0.14999847407452621"/>
      </right>
      <top style="medium">
        <color indexed="64"/>
      </top>
      <bottom/>
      <diagonal/>
    </border>
    <border>
      <left/>
      <right style="thin">
        <color theme="0" tint="-0.14999847407452621"/>
      </right>
      <top style="medium">
        <color indexed="64"/>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medium">
        <color indexed="64"/>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double">
        <color indexed="64"/>
      </bottom>
      <diagonal/>
    </border>
    <border>
      <left style="thin">
        <color indexed="64"/>
      </left>
      <right style="thin">
        <color indexed="64"/>
      </right>
      <top/>
      <bottom/>
      <diagonal/>
    </border>
    <border>
      <left/>
      <right/>
      <top style="thin">
        <color indexed="8"/>
      </top>
      <bottom/>
      <diagonal/>
    </border>
    <border>
      <left/>
      <right style="thin">
        <color auto="1"/>
      </right>
      <top/>
      <bottom/>
      <diagonal/>
    </border>
    <border>
      <left/>
      <right style="thin">
        <color indexed="64"/>
      </right>
      <top/>
      <bottom style="thick">
        <color indexed="64"/>
      </bottom>
      <diagonal/>
    </border>
    <border>
      <left style="thin">
        <color auto="1"/>
      </left>
      <right/>
      <top style="thick">
        <color indexed="64"/>
      </top>
      <bottom/>
      <diagonal/>
    </border>
    <border>
      <left/>
      <right style="medium">
        <color indexed="64"/>
      </right>
      <top style="thick">
        <color indexed="64"/>
      </top>
      <bottom style="thick">
        <color indexed="64"/>
      </bottom>
      <diagonal/>
    </border>
    <border>
      <left/>
      <right style="medium">
        <color indexed="64"/>
      </right>
      <top style="thick">
        <color indexed="64"/>
      </top>
      <bottom/>
      <diagonal/>
    </border>
    <border>
      <left/>
      <right style="medium">
        <color indexed="64"/>
      </right>
      <top/>
      <bottom/>
      <diagonal/>
    </border>
    <border>
      <left style="thin">
        <color auto="1"/>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top style="thick">
        <color indexed="64"/>
      </top>
      <bottom style="medium">
        <color indexed="64"/>
      </bottom>
      <diagonal/>
    </border>
    <border>
      <left/>
      <right/>
      <top style="thick">
        <color indexed="64"/>
      </top>
      <bottom style="thin">
        <color indexed="64"/>
      </bottom>
      <diagonal/>
    </border>
    <border>
      <left/>
      <right style="thin">
        <color indexed="64"/>
      </right>
      <top style="medium">
        <color indexed="64"/>
      </top>
      <bottom/>
      <diagonal/>
    </border>
  </borders>
  <cellStyleXfs count="1675">
    <xf numFmtId="0" fontId="0" fillId="0" borderId="0"/>
    <xf numFmtId="0" fontId="1" fillId="0" borderId="0"/>
    <xf numFmtId="0" fontId="1" fillId="0" borderId="0"/>
    <xf numFmtId="0" fontId="4" fillId="0" borderId="0"/>
    <xf numFmtId="0" fontId="1" fillId="0" borderId="0"/>
    <xf numFmtId="0" fontId="1" fillId="0" borderId="0"/>
    <xf numFmtId="0" fontId="6" fillId="1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 fillId="1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 fillId="1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6" fillId="1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 fillId="2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 fillId="21"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6" fillId="22"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6" fillId="2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6" fillId="2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6" fillId="1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 fillId="2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 fillId="2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7" fillId="26"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3" borderId="0" applyNumberFormat="0" applyBorder="0" applyAlignment="0" applyProtection="0"/>
    <xf numFmtId="0" fontId="8" fillId="17" borderId="0" applyNumberFormat="0" applyBorder="0" applyAlignment="0" applyProtection="0"/>
    <xf numFmtId="0" fontId="9" fillId="34" borderId="13" applyNumberFormat="0" applyAlignment="0" applyProtection="0"/>
    <xf numFmtId="0" fontId="10" fillId="35" borderId="1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18" borderId="0" applyNumberFormat="0" applyBorder="0" applyAlignment="0" applyProtection="0"/>
    <xf numFmtId="0" fontId="13" fillId="0" borderId="15" applyNumberFormat="0" applyFill="0" applyAlignment="0" applyProtection="0"/>
    <xf numFmtId="0" fontId="14" fillId="0" borderId="16" applyNumberFormat="0" applyFill="0" applyAlignment="0" applyProtection="0"/>
    <xf numFmtId="0" fontId="15" fillId="0" borderId="17" applyNumberFormat="0" applyFill="0" applyAlignment="0" applyProtection="0"/>
    <xf numFmtId="0" fontId="15" fillId="0" borderId="0" applyNumberFormat="0" applyFill="0" applyBorder="0" applyAlignment="0" applyProtection="0"/>
    <xf numFmtId="0" fontId="16" fillId="21" borderId="13" applyNumberFormat="0" applyAlignment="0" applyProtection="0"/>
    <xf numFmtId="0" fontId="17" fillId="0" borderId="18" applyNumberFormat="0" applyFill="0" applyAlignment="0" applyProtection="0"/>
    <xf numFmtId="0" fontId="18"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9"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37" borderId="19" applyNumberFormat="0" applyFont="0" applyAlignment="0" applyProtection="0"/>
    <xf numFmtId="0" fontId="5" fillId="37" borderId="19"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20" fillId="34"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1" applyNumberFormat="0" applyFill="0" applyAlignment="0" applyProtection="0"/>
    <xf numFmtId="0" fontId="23" fillId="0" borderId="0" applyNumberFormat="0" applyFill="0" applyBorder="0" applyAlignment="0" applyProtection="0"/>
    <xf numFmtId="0" fontId="27" fillId="0" borderId="0" applyNumberFormat="0" applyFill="0" applyBorder="0" applyAlignment="0" applyProtection="0">
      <alignment vertical="top"/>
      <protection locked="0"/>
    </xf>
    <xf numFmtId="0" fontId="1" fillId="0" borderId="0"/>
    <xf numFmtId="0" fontId="29" fillId="0" borderId="0"/>
    <xf numFmtId="0" fontId="3" fillId="0" borderId="0"/>
    <xf numFmtId="9" fontId="3" fillId="0" borderId="0" applyFont="0" applyFill="0" applyBorder="0" applyAlignment="0" applyProtection="0"/>
    <xf numFmtId="0" fontId="31" fillId="0" borderId="0"/>
    <xf numFmtId="9"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xf numFmtId="0" fontId="1" fillId="0" borderId="0"/>
    <xf numFmtId="0" fontId="38" fillId="0" borderId="0"/>
    <xf numFmtId="9" fontId="1" fillId="0" borderId="0" applyFont="0" applyFill="0" applyBorder="0" applyAlignment="0" applyProtection="0"/>
    <xf numFmtId="43" fontId="3" fillId="0" borderId="0" applyFont="0" applyFill="0" applyBorder="0" applyAlignment="0" applyProtection="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2" fillId="0" borderId="93" applyNumberFormat="0" applyFill="0" applyAlignment="0" applyProtection="0"/>
    <xf numFmtId="0" fontId="43" fillId="0" borderId="94" applyNumberFormat="0" applyFill="0" applyAlignment="0" applyProtection="0"/>
    <xf numFmtId="0" fontId="44" fillId="0" borderId="95" applyNumberFormat="0" applyFill="0" applyAlignment="0" applyProtection="0"/>
    <xf numFmtId="0" fontId="44" fillId="0" borderId="0" applyNumberFormat="0" applyFill="0" applyBorder="0" applyAlignment="0" applyProtection="0"/>
    <xf numFmtId="0" fontId="45" fillId="43" borderId="0" applyNumberFormat="0" applyBorder="0" applyAlignment="0" applyProtection="0"/>
    <xf numFmtId="0" fontId="46" fillId="44" borderId="0" applyNumberFormat="0" applyBorder="0" applyAlignment="0" applyProtection="0"/>
    <xf numFmtId="0" fontId="47" fillId="46" borderId="96" applyNumberFormat="0" applyAlignment="0" applyProtection="0"/>
    <xf numFmtId="0" fontId="48" fillId="47" borderId="97" applyNumberFormat="0" applyAlignment="0" applyProtection="0"/>
    <xf numFmtId="0" fontId="49" fillId="47" borderId="96" applyNumberFormat="0" applyAlignment="0" applyProtection="0"/>
    <xf numFmtId="0" fontId="50" fillId="0" borderId="98" applyNumberFormat="0" applyFill="0" applyAlignment="0" applyProtection="0"/>
    <xf numFmtId="0" fontId="51" fillId="48" borderId="99" applyNumberFormat="0" applyAlignment="0" applyProtection="0"/>
    <xf numFmtId="0" fontId="52" fillId="0" borderId="0" applyNumberFormat="0" applyFill="0" applyBorder="0" applyAlignment="0" applyProtection="0"/>
    <xf numFmtId="0" fontId="3" fillId="3" borderId="2" applyNumberFormat="0" applyFont="0" applyAlignment="0" applyProtection="0"/>
    <xf numFmtId="0" fontId="53" fillId="0" borderId="0" applyNumberFormat="0" applyFill="0" applyBorder="0" applyAlignment="0" applyProtection="0"/>
    <xf numFmtId="0" fontId="30" fillId="0" borderId="100" applyNumberFormat="0" applyFill="0" applyAlignment="0" applyProtection="0"/>
    <xf numFmtId="0" fontId="37" fillId="49"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7" fillId="51"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7" fillId="53"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7" fillId="5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7" fillId="57"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7" fillId="59"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43" fontId="3"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45" borderId="0" applyNumberFormat="0" applyBorder="0" applyAlignment="0" applyProtection="0"/>
    <xf numFmtId="0" fontId="37" fillId="50" borderId="0" applyNumberFormat="0" applyBorder="0" applyAlignment="0" applyProtection="0"/>
    <xf numFmtId="0" fontId="37" fillId="52" borderId="0" applyNumberFormat="0" applyBorder="0" applyAlignment="0" applyProtection="0"/>
    <xf numFmtId="0" fontId="37" fillId="54" borderId="0" applyNumberFormat="0" applyBorder="0" applyAlignment="0" applyProtection="0"/>
    <xf numFmtId="0" fontId="37" fillId="56" borderId="0" applyNumberFormat="0" applyBorder="0" applyAlignment="0" applyProtection="0"/>
    <xf numFmtId="0" fontId="37" fillId="58" borderId="0" applyNumberFormat="0" applyBorder="0" applyAlignment="0" applyProtection="0"/>
    <xf numFmtId="0" fontId="37" fillId="60" borderId="0" applyNumberFormat="0" applyBorder="0" applyAlignment="0" applyProtection="0"/>
  </cellStyleXfs>
  <cellXfs count="637">
    <xf numFmtId="0" fontId="0" fillId="0" borderId="0" xfId="0"/>
    <xf numFmtId="0" fontId="2" fillId="0" borderId="0" xfId="1" applyFont="1"/>
    <xf numFmtId="0" fontId="1" fillId="0" borderId="0" xfId="1"/>
    <xf numFmtId="0" fontId="0" fillId="0" borderId="0" xfId="0" applyAlignment="1">
      <alignment vertical="top" wrapText="1"/>
    </xf>
    <xf numFmtId="0" fontId="0" fillId="0" borderId="0" xfId="0" applyAlignment="1">
      <alignment vertical="top"/>
    </xf>
    <xf numFmtId="9" fontId="0" fillId="0" borderId="0" xfId="0" applyNumberFormat="1"/>
    <xf numFmtId="0" fontId="35" fillId="0" borderId="0" xfId="2" applyFont="1" applyAlignment="1">
      <alignment horizontal="left"/>
    </xf>
    <xf numFmtId="0" fontId="35" fillId="0" borderId="0" xfId="1" applyFont="1" applyAlignment="1">
      <alignment horizontal="left"/>
    </xf>
    <xf numFmtId="9" fontId="0" fillId="0" borderId="0" xfId="1199" applyFont="1" applyBorder="1"/>
    <xf numFmtId="9" fontId="0" fillId="0" borderId="0" xfId="1199" applyFont="1" applyFill="1" applyBorder="1"/>
    <xf numFmtId="3" fontId="0" fillId="0" borderId="0" xfId="0" applyNumberFormat="1"/>
    <xf numFmtId="0" fontId="0" fillId="39" borderId="55" xfId="0" applyFill="1" applyBorder="1"/>
    <xf numFmtId="0" fontId="0" fillId="39" borderId="57" xfId="0" applyFill="1" applyBorder="1"/>
    <xf numFmtId="3" fontId="0" fillId="38" borderId="59" xfId="0" applyNumberFormat="1" applyFill="1" applyBorder="1"/>
    <xf numFmtId="0" fontId="0" fillId="39" borderId="60" xfId="0" applyFill="1" applyBorder="1"/>
    <xf numFmtId="165" fontId="0" fillId="38" borderId="61" xfId="0" applyNumberFormat="1" applyFill="1" applyBorder="1"/>
    <xf numFmtId="3" fontId="0" fillId="38" borderId="62" xfId="0" applyNumberFormat="1" applyFill="1" applyBorder="1"/>
    <xf numFmtId="3" fontId="0" fillId="38" borderId="63" xfId="0" applyNumberFormat="1" applyFill="1" applyBorder="1"/>
    <xf numFmtId="165" fontId="0" fillId="38" borderId="58" xfId="0" applyNumberFormat="1" applyFill="1" applyBorder="1"/>
    <xf numFmtId="0" fontId="0" fillId="0" borderId="46" xfId="0" applyBorder="1"/>
    <xf numFmtId="3" fontId="33" fillId="38" borderId="59" xfId="0" applyNumberFormat="1" applyFont="1" applyFill="1" applyBorder="1"/>
    <xf numFmtId="3" fontId="33" fillId="38" borderId="62" xfId="0" applyNumberFormat="1" applyFont="1" applyFill="1" applyBorder="1"/>
    <xf numFmtId="3" fontId="33" fillId="38" borderId="63" xfId="0" applyNumberFormat="1" applyFont="1" applyFill="1" applyBorder="1"/>
    <xf numFmtId="3" fontId="33" fillId="38" borderId="56" xfId="0" applyNumberFormat="1" applyFont="1" applyFill="1" applyBorder="1"/>
    <xf numFmtId="3" fontId="0" fillId="0" borderId="52" xfId="0" applyNumberFormat="1" applyBorder="1"/>
    <xf numFmtId="3" fontId="0" fillId="38" borderId="56" xfId="0" applyNumberFormat="1" applyFill="1" applyBorder="1"/>
    <xf numFmtId="3" fontId="0" fillId="0" borderId="0" xfId="1199" applyNumberFormat="1" applyFont="1" applyBorder="1"/>
    <xf numFmtId="0" fontId="30" fillId="0" borderId="46" xfId="0" applyFont="1" applyBorder="1"/>
    <xf numFmtId="165" fontId="0" fillId="0" borderId="46" xfId="1199" applyNumberFormat="1" applyFont="1" applyBorder="1"/>
    <xf numFmtId="0" fontId="30" fillId="0" borderId="0" xfId="0" applyFont="1"/>
    <xf numFmtId="0" fontId="30" fillId="0" borderId="0" xfId="0" applyFont="1" applyAlignment="1">
      <alignment vertical="top"/>
    </xf>
    <xf numFmtId="0" fontId="30" fillId="0" borderId="46" xfId="0" applyFont="1" applyBorder="1" applyAlignment="1">
      <alignment vertical="top"/>
    </xf>
    <xf numFmtId="0" fontId="30" fillId="0" borderId="52" xfId="0" applyFont="1" applyBorder="1" applyAlignment="1">
      <alignment vertical="top"/>
    </xf>
    <xf numFmtId="0" fontId="0" fillId="0" borderId="46" xfId="0" applyBorder="1" applyAlignment="1">
      <alignment vertical="top"/>
    </xf>
    <xf numFmtId="0" fontId="0" fillId="0" borderId="52" xfId="0" applyBorder="1" applyAlignment="1">
      <alignment vertical="top" wrapText="1"/>
    </xf>
    <xf numFmtId="0" fontId="30" fillId="0" borderId="52" xfId="0" applyFont="1" applyBorder="1"/>
    <xf numFmtId="0" fontId="0" fillId="0" borderId="46" xfId="0" applyBorder="1" applyAlignment="1">
      <alignment vertical="top" wrapText="1"/>
    </xf>
    <xf numFmtId="165" fontId="33" fillId="38" borderId="58" xfId="0" applyNumberFormat="1" applyFont="1" applyFill="1" applyBorder="1"/>
    <xf numFmtId="165" fontId="33" fillId="38" borderId="61" xfId="0" applyNumberFormat="1" applyFont="1" applyFill="1" applyBorder="1"/>
    <xf numFmtId="165" fontId="0" fillId="0" borderId="46" xfId="0" applyNumberFormat="1" applyBorder="1"/>
    <xf numFmtId="0" fontId="33" fillId="0" borderId="0" xfId="0" applyFont="1"/>
    <xf numFmtId="0" fontId="35" fillId="0" borderId="46" xfId="0" applyFont="1" applyBorder="1"/>
    <xf numFmtId="0" fontId="33" fillId="0" borderId="46" xfId="0" applyFont="1" applyBorder="1"/>
    <xf numFmtId="0" fontId="0" fillId="0" borderId="52" xfId="0" applyBorder="1"/>
    <xf numFmtId="9" fontId="0" fillId="0" borderId="0" xfId="1199" applyFont="1"/>
    <xf numFmtId="0" fontId="32" fillId="0" borderId="0" xfId="0" applyFont="1"/>
    <xf numFmtId="0" fontId="35" fillId="2" borderId="10" xfId="4" applyFont="1" applyFill="1" applyBorder="1" applyAlignment="1">
      <alignment horizontal="left" vertical="center" wrapText="1"/>
    </xf>
    <xf numFmtId="3" fontId="35" fillId="2" borderId="11" xfId="4" applyNumberFormat="1" applyFont="1" applyFill="1" applyBorder="1" applyAlignment="1">
      <alignment horizontal="center" vertical="center" wrapText="1"/>
    </xf>
    <xf numFmtId="3" fontId="1" fillId="0" borderId="0" xfId="1" applyNumberFormat="1"/>
    <xf numFmtId="9" fontId="1" fillId="0" borderId="0" xfId="1" applyNumberFormat="1"/>
    <xf numFmtId="0" fontId="2" fillId="0" borderId="46" xfId="1" applyFont="1" applyBorder="1"/>
    <xf numFmtId="0" fontId="2" fillId="40" borderId="64" xfId="1" applyFont="1" applyFill="1" applyBorder="1" applyAlignment="1">
      <alignment horizontal="center"/>
    </xf>
    <xf numFmtId="0" fontId="2" fillId="40" borderId="4" xfId="1" applyFont="1" applyFill="1" applyBorder="1" applyAlignment="1">
      <alignment horizontal="center"/>
    </xf>
    <xf numFmtId="0" fontId="2" fillId="40" borderId="65" xfId="1" applyFont="1" applyFill="1" applyBorder="1" applyAlignment="1">
      <alignment horizontal="center"/>
    </xf>
    <xf numFmtId="0" fontId="2" fillId="40" borderId="5" xfId="1" applyFont="1" applyFill="1" applyBorder="1" applyAlignment="1">
      <alignment horizontal="center"/>
    </xf>
    <xf numFmtId="0" fontId="2" fillId="40" borderId="66" xfId="1" applyFont="1" applyFill="1" applyBorder="1" applyAlignment="1">
      <alignment horizontal="center"/>
    </xf>
    <xf numFmtId="0" fontId="1" fillId="40" borderId="5" xfId="1" applyFill="1" applyBorder="1" applyAlignment="1">
      <alignment horizontal="center"/>
    </xf>
    <xf numFmtId="0" fontId="2" fillId="0" borderId="26" xfId="1" applyFont="1" applyBorder="1"/>
    <xf numFmtId="9" fontId="1" fillId="0" borderId="67" xfId="1" applyNumberFormat="1" applyBorder="1"/>
    <xf numFmtId="9" fontId="1" fillId="0" borderId="68" xfId="1" applyNumberFormat="1" applyBorder="1"/>
    <xf numFmtId="9" fontId="1" fillId="0" borderId="69" xfId="1" applyNumberFormat="1" applyBorder="1"/>
    <xf numFmtId="9" fontId="1" fillId="0" borderId="70" xfId="1" applyNumberFormat="1" applyBorder="1"/>
    <xf numFmtId="9" fontId="1" fillId="0" borderId="71" xfId="1" applyNumberFormat="1" applyBorder="1"/>
    <xf numFmtId="0" fontId="1" fillId="0" borderId="70" xfId="1" applyBorder="1"/>
    <xf numFmtId="0" fontId="33" fillId="0" borderId="0" xfId="2" applyFont="1" applyAlignment="1">
      <alignment vertical="center" textRotation="90" wrapText="1"/>
    </xf>
    <xf numFmtId="0" fontId="33" fillId="0" borderId="0" xfId="2" applyFont="1" applyAlignment="1">
      <alignment horizontal="left" vertical="center" textRotation="90" wrapText="1"/>
    </xf>
    <xf numFmtId="0" fontId="33" fillId="0" borderId="0" xfId="2" applyFont="1" applyAlignment="1">
      <alignment horizontal="left" vertical="center" wrapText="1"/>
    </xf>
    <xf numFmtId="0" fontId="33" fillId="0" borderId="0" xfId="2" applyFont="1" applyAlignment="1">
      <alignment horizontal="center" vertical="center" wrapText="1"/>
    </xf>
    <xf numFmtId="0" fontId="33" fillId="0" borderId="0" xfId="2" applyFont="1" applyAlignment="1">
      <alignment vertical="center" wrapText="1"/>
    </xf>
    <xf numFmtId="0" fontId="33" fillId="0" borderId="0" xfId="2" applyFont="1" applyAlignment="1">
      <alignment horizontal="left"/>
    </xf>
    <xf numFmtId="0" fontId="35" fillId="0" borderId="0" xfId="2" applyFont="1" applyAlignment="1">
      <alignment horizontal="left" vertical="center" wrapText="1"/>
    </xf>
    <xf numFmtId="3" fontId="33" fillId="0" borderId="0" xfId="4" applyNumberFormat="1" applyFont="1" applyAlignment="1">
      <alignment horizontal="left" vertical="center" wrapText="1"/>
    </xf>
    <xf numFmtId="0" fontId="33" fillId="0" borderId="0" xfId="5" applyFont="1" applyAlignment="1">
      <alignment vertical="center" wrapText="1"/>
    </xf>
    <xf numFmtId="0" fontId="30" fillId="0" borderId="74" xfId="0" applyFont="1" applyBorder="1" applyAlignment="1">
      <alignment vertical="center"/>
    </xf>
    <xf numFmtId="0" fontId="2" fillId="40" borderId="75" xfId="1" applyFont="1" applyFill="1" applyBorder="1" applyAlignment="1">
      <alignment horizontal="left"/>
    </xf>
    <xf numFmtId="0" fontId="2" fillId="40" borderId="76" xfId="1" applyFont="1" applyFill="1" applyBorder="1" applyAlignment="1">
      <alignment horizontal="left"/>
    </xf>
    <xf numFmtId="0" fontId="2" fillId="40" borderId="67" xfId="1" applyFont="1" applyFill="1" applyBorder="1" applyAlignment="1">
      <alignment horizontal="left" wrapText="1"/>
    </xf>
    <xf numFmtId="0" fontId="2" fillId="40" borderId="70" xfId="1" applyFont="1" applyFill="1" applyBorder="1" applyAlignment="1">
      <alignment horizontal="left" wrapText="1"/>
    </xf>
    <xf numFmtId="3" fontId="2" fillId="40" borderId="49" xfId="1" applyNumberFormat="1" applyFont="1" applyFill="1" applyBorder="1" applyAlignment="1">
      <alignment horizontal="center" wrapText="1"/>
    </xf>
    <xf numFmtId="1" fontId="2" fillId="40" borderId="28" xfId="1" applyNumberFormat="1" applyFont="1" applyFill="1" applyBorder="1" applyAlignment="1">
      <alignment horizontal="center" wrapText="1"/>
    </xf>
    <xf numFmtId="1" fontId="2" fillId="40" borderId="29" xfId="1" applyNumberFormat="1" applyFont="1" applyFill="1" applyBorder="1" applyAlignment="1">
      <alignment horizontal="center" wrapText="1"/>
    </xf>
    <xf numFmtId="1" fontId="2" fillId="40" borderId="49" xfId="1" applyNumberFormat="1" applyFont="1" applyFill="1" applyBorder="1" applyAlignment="1">
      <alignment horizontal="center" wrapText="1"/>
    </xf>
    <xf numFmtId="1" fontId="2" fillId="40" borderId="50" xfId="1" applyNumberFormat="1" applyFont="1" applyFill="1" applyBorder="1" applyAlignment="1">
      <alignment horizontal="center" wrapText="1"/>
    </xf>
    <xf numFmtId="1" fontId="2" fillId="40" borderId="27" xfId="1" applyNumberFormat="1" applyFont="1" applyFill="1" applyBorder="1" applyAlignment="1">
      <alignment horizontal="center" wrapText="1"/>
    </xf>
    <xf numFmtId="0" fontId="1" fillId="0" borderId="30" xfId="1" applyBorder="1"/>
    <xf numFmtId="0" fontId="1" fillId="0" borderId="8" xfId="1" applyBorder="1"/>
    <xf numFmtId="0" fontId="1" fillId="0" borderId="38" xfId="1" applyBorder="1"/>
    <xf numFmtId="0" fontId="1" fillId="0" borderId="39" xfId="1" applyBorder="1"/>
    <xf numFmtId="0" fontId="36" fillId="0" borderId="39" xfId="1" applyFont="1" applyBorder="1"/>
    <xf numFmtId="0" fontId="1" fillId="0" borderId="78" xfId="1" applyBorder="1"/>
    <xf numFmtId="0" fontId="24" fillId="40" borderId="79" xfId="1" applyFont="1" applyFill="1" applyBorder="1" applyAlignment="1">
      <alignment wrapText="1"/>
    </xf>
    <xf numFmtId="0" fontId="24" fillId="40" borderId="80" xfId="1" applyFont="1" applyFill="1" applyBorder="1" applyAlignment="1">
      <alignment wrapText="1"/>
    </xf>
    <xf numFmtId="166" fontId="2" fillId="40" borderId="31" xfId="1" applyNumberFormat="1" applyFont="1" applyFill="1" applyBorder="1" applyAlignment="1">
      <alignment horizontal="right"/>
    </xf>
    <xf numFmtId="166" fontId="2" fillId="40" borderId="34" xfId="1" applyNumberFormat="1" applyFont="1" applyFill="1" applyBorder="1" applyAlignment="1">
      <alignment horizontal="right"/>
    </xf>
    <xf numFmtId="166" fontId="2" fillId="40" borderId="32" xfId="1" applyNumberFormat="1" applyFont="1" applyFill="1" applyBorder="1" applyAlignment="1">
      <alignment horizontal="right"/>
    </xf>
    <xf numFmtId="0" fontId="2" fillId="40" borderId="67" xfId="1" applyFont="1" applyFill="1" applyBorder="1"/>
    <xf numFmtId="0" fontId="2" fillId="40" borderId="70" xfId="1" applyFont="1" applyFill="1" applyBorder="1"/>
    <xf numFmtId="165" fontId="1" fillId="0" borderId="68" xfId="1" applyNumberFormat="1" applyBorder="1"/>
    <xf numFmtId="165" fontId="1" fillId="0" borderId="69" xfId="1" applyNumberFormat="1" applyBorder="1"/>
    <xf numFmtId="0" fontId="33" fillId="0" borderId="0" xfId="1" applyFont="1"/>
    <xf numFmtId="0" fontId="1" fillId="0" borderId="0" xfId="1194"/>
    <xf numFmtId="0" fontId="35" fillId="0" borderId="0" xfId="1" applyFont="1"/>
    <xf numFmtId="0" fontId="2" fillId="0" borderId="0" xfId="1194" applyFont="1" applyAlignment="1">
      <alignment horizontal="left"/>
    </xf>
    <xf numFmtId="9" fontId="2" fillId="40" borderId="27" xfId="1599" applyFont="1" applyFill="1" applyBorder="1" applyAlignment="1">
      <alignment horizontal="center" wrapText="1"/>
    </xf>
    <xf numFmtId="9" fontId="2" fillId="40" borderId="28" xfId="1599" applyFont="1" applyFill="1" applyBorder="1" applyAlignment="1">
      <alignment horizontal="center" wrapText="1"/>
    </xf>
    <xf numFmtId="9" fontId="2" fillId="40" borderId="29" xfId="1599" applyFont="1" applyFill="1" applyBorder="1" applyAlignment="1">
      <alignment horizontal="center" wrapText="1"/>
    </xf>
    <xf numFmtId="9" fontId="0" fillId="0" borderId="0" xfId="1599" applyFont="1" applyAlignment="1">
      <alignment wrapText="1"/>
    </xf>
    <xf numFmtId="0" fontId="1" fillId="0" borderId="0" xfId="1" applyAlignment="1">
      <alignment wrapText="1"/>
    </xf>
    <xf numFmtId="9" fontId="0" fillId="0" borderId="30" xfId="1599" applyFont="1" applyFill="1" applyBorder="1" applyAlignment="1">
      <alignment horizontal="right"/>
    </xf>
    <xf numFmtId="9" fontId="0" fillId="0" borderId="34" xfId="1599" applyFont="1" applyFill="1" applyBorder="1" applyAlignment="1">
      <alignment horizontal="right"/>
    </xf>
    <xf numFmtId="9" fontId="0" fillId="0" borderId="77" xfId="1599" applyFont="1" applyFill="1" applyBorder="1" applyAlignment="1">
      <alignment horizontal="right"/>
    </xf>
    <xf numFmtId="9" fontId="0" fillId="0" borderId="32" xfId="1599" applyFont="1" applyFill="1" applyBorder="1" applyAlignment="1">
      <alignment horizontal="right"/>
    </xf>
    <xf numFmtId="9" fontId="0" fillId="0" borderId="0" xfId="1599" applyFont="1"/>
    <xf numFmtId="9" fontId="0" fillId="0" borderId="35" xfId="1599" applyFont="1" applyFill="1" applyBorder="1" applyAlignment="1">
      <alignment horizontal="right"/>
    </xf>
    <xf numFmtId="9" fontId="0" fillId="0" borderId="7" xfId="1599" applyFont="1" applyFill="1" applyBorder="1" applyAlignment="1">
      <alignment horizontal="right"/>
    </xf>
    <xf numFmtId="9" fontId="0" fillId="0" borderId="1" xfId="1599" applyFont="1" applyFill="1" applyBorder="1" applyAlignment="1">
      <alignment horizontal="right"/>
    </xf>
    <xf numFmtId="9" fontId="0" fillId="0" borderId="8" xfId="1599" applyFont="1" applyFill="1" applyBorder="1" applyAlignment="1">
      <alignment horizontal="right"/>
    </xf>
    <xf numFmtId="9" fontId="2" fillId="40" borderId="30" xfId="1599" applyFont="1" applyFill="1" applyBorder="1" applyAlignment="1">
      <alignment horizontal="right"/>
    </xf>
    <xf numFmtId="9" fontId="2" fillId="40" borderId="34" xfId="1599" applyFont="1" applyFill="1" applyBorder="1" applyAlignment="1">
      <alignment horizontal="right"/>
    </xf>
    <xf numFmtId="9" fontId="2" fillId="40" borderId="32" xfId="1599" applyFont="1" applyFill="1" applyBorder="1" applyAlignment="1">
      <alignment horizontal="right"/>
    </xf>
    <xf numFmtId="9" fontId="2" fillId="0" borderId="0" xfId="1599" applyFont="1"/>
    <xf numFmtId="1" fontId="2" fillId="40" borderId="43" xfId="1" applyNumberFormat="1" applyFont="1" applyFill="1" applyBorder="1" applyAlignment="1">
      <alignment horizontal="center" wrapText="1"/>
    </xf>
    <xf numFmtId="0" fontId="1" fillId="0" borderId="81" xfId="1" applyBorder="1"/>
    <xf numFmtId="0" fontId="36" fillId="0" borderId="81" xfId="1" applyFont="1" applyBorder="1"/>
    <xf numFmtId="3" fontId="2" fillId="40" borderId="27" xfId="1" applyNumberFormat="1" applyFont="1" applyFill="1" applyBorder="1" applyAlignment="1">
      <alignment horizontal="center" wrapText="1"/>
    </xf>
    <xf numFmtId="0" fontId="1" fillId="0" borderId="29" xfId="1" applyBorder="1"/>
    <xf numFmtId="166" fontId="2" fillId="40" borderId="30" xfId="1" applyNumberFormat="1" applyFont="1" applyFill="1" applyBorder="1" applyAlignment="1">
      <alignment horizontal="right"/>
    </xf>
    <xf numFmtId="166" fontId="2" fillId="40" borderId="25" xfId="1" applyNumberFormat="1" applyFont="1" applyFill="1" applyBorder="1" applyAlignment="1">
      <alignment horizontal="right"/>
    </xf>
    <xf numFmtId="0" fontId="35" fillId="0" borderId="0" xfId="2" applyFont="1" applyAlignment="1">
      <alignment vertical="center" wrapText="1"/>
    </xf>
    <xf numFmtId="0" fontId="40" fillId="0" borderId="0" xfId="2" applyFont="1" applyAlignment="1">
      <alignment vertical="center" wrapText="1"/>
    </xf>
    <xf numFmtId="0" fontId="35" fillId="0" borderId="6" xfId="1194" applyFont="1" applyBorder="1" applyAlignment="1">
      <alignment horizontal="left" vertical="center" wrapText="1"/>
    </xf>
    <xf numFmtId="0" fontId="35" fillId="0" borderId="9" xfId="1194" applyFont="1" applyBorder="1" applyAlignment="1">
      <alignment horizontal="left" vertical="center" wrapText="1"/>
    </xf>
    <xf numFmtId="0" fontId="37" fillId="0" borderId="0" xfId="2" applyFont="1" applyAlignment="1">
      <alignment vertical="center" wrapText="1"/>
    </xf>
    <xf numFmtId="0" fontId="37" fillId="0" borderId="0" xfId="2" applyFont="1" applyAlignment="1">
      <alignment horizontal="left" vertical="center" wrapText="1"/>
    </xf>
    <xf numFmtId="0" fontId="35" fillId="0" borderId="83" xfId="1194" applyFont="1" applyBorder="1" applyAlignment="1">
      <alignment horizontal="left" vertical="center" wrapText="1"/>
    </xf>
    <xf numFmtId="0" fontId="35" fillId="0" borderId="0" xfId="2" applyFont="1" applyAlignment="1">
      <alignment horizontal="center" vertical="center" wrapText="1"/>
    </xf>
    <xf numFmtId="164" fontId="37" fillId="0" borderId="0" xfId="1" applyNumberFormat="1" applyFont="1"/>
    <xf numFmtId="0" fontId="33" fillId="0" borderId="0" xfId="1194" applyFont="1"/>
    <xf numFmtId="0" fontId="1" fillId="0" borderId="76" xfId="1" applyBorder="1"/>
    <xf numFmtId="9" fontId="0" fillId="0" borderId="85" xfId="1599" applyFont="1" applyBorder="1"/>
    <xf numFmtId="9" fontId="0" fillId="0" borderId="37" xfId="1599" applyFont="1" applyFill="1" applyBorder="1" applyAlignment="1">
      <alignment horizontal="right"/>
    </xf>
    <xf numFmtId="9" fontId="0" fillId="0" borderId="45" xfId="1599" applyFont="1" applyBorder="1"/>
    <xf numFmtId="166" fontId="2" fillId="41" borderId="30" xfId="1" applyNumberFormat="1" applyFont="1" applyFill="1" applyBorder="1" applyAlignment="1">
      <alignment horizontal="right"/>
    </xf>
    <xf numFmtId="166" fontId="2" fillId="41" borderId="34" xfId="1" applyNumberFormat="1" applyFont="1" applyFill="1" applyBorder="1" applyAlignment="1">
      <alignment horizontal="right"/>
    </xf>
    <xf numFmtId="166" fontId="2" fillId="41" borderId="32" xfId="1" applyNumberFormat="1" applyFont="1" applyFill="1" applyBorder="1" applyAlignment="1">
      <alignment horizontal="right"/>
    </xf>
    <xf numFmtId="0" fontId="0" fillId="39" borderId="0" xfId="0" applyFill="1"/>
    <xf numFmtId="0" fontId="33" fillId="39" borderId="0" xfId="0" applyFont="1" applyFill="1"/>
    <xf numFmtId="0" fontId="33" fillId="39" borderId="46" xfId="0" applyFont="1" applyFill="1" applyBorder="1"/>
    <xf numFmtId="0" fontId="0" fillId="39" borderId="46" xfId="0" applyFill="1" applyBorder="1"/>
    <xf numFmtId="3" fontId="0" fillId="39" borderId="0" xfId="0" applyNumberFormat="1" applyFill="1"/>
    <xf numFmtId="0" fontId="39" fillId="0" borderId="0" xfId="0" applyFont="1"/>
    <xf numFmtId="9" fontId="0" fillId="39" borderId="46" xfId="1199" applyFont="1" applyFill="1" applyBorder="1"/>
    <xf numFmtId="9" fontId="0" fillId="39" borderId="46" xfId="0" applyNumberFormat="1" applyFill="1" applyBorder="1"/>
    <xf numFmtId="9" fontId="0" fillId="39" borderId="0" xfId="1199" applyFont="1" applyFill="1" applyBorder="1"/>
    <xf numFmtId="166" fontId="1" fillId="0" borderId="38" xfId="1" applyNumberFormat="1" applyBorder="1" applyAlignment="1">
      <alignment horizontal="right"/>
    </xf>
    <xf numFmtId="9" fontId="35" fillId="2" borderId="101" xfId="4" applyNumberFormat="1" applyFont="1" applyFill="1" applyBorder="1" applyAlignment="1">
      <alignment horizontal="center" vertical="center" wrapText="1"/>
    </xf>
    <xf numFmtId="3" fontId="35" fillId="2" borderId="102" xfId="4" applyNumberFormat="1" applyFont="1" applyFill="1" applyBorder="1" applyAlignment="1">
      <alignment horizontal="center" vertical="center" wrapText="1"/>
    </xf>
    <xf numFmtId="0" fontId="0" fillId="38" borderId="0" xfId="0" applyFill="1"/>
    <xf numFmtId="0" fontId="28" fillId="38" borderId="0" xfId="0" applyFont="1" applyFill="1"/>
    <xf numFmtId="0" fontId="25" fillId="38" borderId="0" xfId="0" applyFont="1" applyFill="1"/>
    <xf numFmtId="0" fontId="32" fillId="38" borderId="0" xfId="0" applyFont="1" applyFill="1"/>
    <xf numFmtId="0" fontId="26" fillId="38" borderId="0" xfId="0" applyFont="1" applyFill="1"/>
    <xf numFmtId="0" fontId="30" fillId="38" borderId="0" xfId="0" applyFont="1" applyFill="1"/>
    <xf numFmtId="0" fontId="35" fillId="38" borderId="0" xfId="0" applyFont="1" applyFill="1"/>
    <xf numFmtId="169" fontId="0" fillId="38" borderId="0" xfId="0" applyNumberFormat="1" applyFill="1"/>
    <xf numFmtId="0" fontId="32" fillId="0" borderId="46" xfId="0" applyFont="1" applyBorder="1"/>
    <xf numFmtId="0" fontId="3" fillId="0" borderId="0" xfId="0" applyFont="1"/>
    <xf numFmtId="0" fontId="3" fillId="0" borderId="46" xfId="0" applyFont="1" applyBorder="1"/>
    <xf numFmtId="0" fontId="58" fillId="0" borderId="54" xfId="0" applyFont="1" applyBorder="1" applyAlignment="1">
      <alignment vertical="center"/>
    </xf>
    <xf numFmtId="0" fontId="3" fillId="0" borderId="0" xfId="0" applyFont="1" applyAlignment="1">
      <alignment vertical="center"/>
    </xf>
    <xf numFmtId="3" fontId="34" fillId="0" borderId="0" xfId="0" applyNumberFormat="1" applyFont="1" applyAlignment="1">
      <alignment horizontal="right" vertical="center"/>
    </xf>
    <xf numFmtId="0" fontId="34" fillId="0" borderId="0" xfId="0" applyFont="1" applyAlignment="1">
      <alignment horizontal="right" vertical="center"/>
    </xf>
    <xf numFmtId="0" fontId="3" fillId="0" borderId="46" xfId="0" applyFont="1" applyBorder="1" applyAlignment="1">
      <alignment vertical="center"/>
    </xf>
    <xf numFmtId="0" fontId="34" fillId="0" borderId="46" xfId="0" applyFont="1" applyBorder="1" applyAlignment="1">
      <alignment horizontal="right" vertical="center"/>
    </xf>
    <xf numFmtId="3" fontId="58" fillId="0" borderId="54" xfId="0" applyNumberFormat="1" applyFont="1" applyBorder="1" applyAlignment="1">
      <alignment horizontal="right" vertical="center"/>
    </xf>
    <xf numFmtId="0" fontId="30" fillId="0" borderId="0" xfId="0" applyFont="1" applyAlignment="1">
      <alignment vertical="center"/>
    </xf>
    <xf numFmtId="3" fontId="3" fillId="0" borderId="0" xfId="0" applyNumberFormat="1" applyFont="1" applyAlignment="1">
      <alignment horizontal="right" vertical="center"/>
    </xf>
    <xf numFmtId="3" fontId="3" fillId="0" borderId="0" xfId="0" applyNumberFormat="1" applyFont="1" applyAlignment="1">
      <alignment horizontal="right" vertical="center" wrapText="1"/>
    </xf>
    <xf numFmtId="0" fontId="33" fillId="0" borderId="0" xfId="1598" applyFont="1"/>
    <xf numFmtId="0" fontId="35" fillId="0" borderId="54" xfId="1598" applyFont="1" applyBorder="1" applyAlignment="1">
      <alignment vertical="top"/>
    </xf>
    <xf numFmtId="0" fontId="33" fillId="0" borderId="46" xfId="1598" applyFont="1" applyBorder="1"/>
    <xf numFmtId="0" fontId="35" fillId="0" borderId="46" xfId="1598" applyFont="1" applyBorder="1"/>
    <xf numFmtId="0" fontId="35" fillId="0" borderId="0" xfId="1598" applyFont="1"/>
    <xf numFmtId="0" fontId="58" fillId="0" borderId="72" xfId="0" applyFont="1" applyBorder="1" applyAlignment="1">
      <alignment vertical="center"/>
    </xf>
    <xf numFmtId="0" fontId="34" fillId="0" borderId="0" xfId="0" applyFont="1" applyAlignment="1">
      <alignment vertical="center"/>
    </xf>
    <xf numFmtId="0" fontId="34" fillId="0" borderId="0" xfId="0"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vertical="center" wrapText="1"/>
    </xf>
    <xf numFmtId="3" fontId="34" fillId="0" borderId="0" xfId="0" applyNumberFormat="1" applyFont="1" applyAlignment="1">
      <alignment horizontal="right" vertical="center" wrapText="1"/>
    </xf>
    <xf numFmtId="0" fontId="34" fillId="0" borderId="73" xfId="0" applyFont="1" applyBorder="1" applyAlignment="1">
      <alignment vertical="center"/>
    </xf>
    <xf numFmtId="3" fontId="3" fillId="0" borderId="73" xfId="0" applyNumberFormat="1" applyFont="1" applyBorder="1" applyAlignment="1">
      <alignment horizontal="right" vertical="center"/>
    </xf>
    <xf numFmtId="3" fontId="3" fillId="0" borderId="73" xfId="0" applyNumberFormat="1" applyFont="1" applyBorder="1" applyAlignment="1">
      <alignment horizontal="right" vertical="center" wrapText="1"/>
    </xf>
    <xf numFmtId="3" fontId="34" fillId="0" borderId="73" xfId="0" applyNumberFormat="1" applyFont="1" applyBorder="1" applyAlignment="1">
      <alignment horizontal="right" vertical="center" wrapText="1"/>
    </xf>
    <xf numFmtId="0" fontId="58" fillId="0" borderId="73" xfId="0" applyFont="1" applyBorder="1" applyAlignment="1">
      <alignment vertical="center"/>
    </xf>
    <xf numFmtId="3" fontId="30" fillId="0" borderId="73" xfId="0" applyNumberFormat="1" applyFont="1" applyBorder="1" applyAlignment="1">
      <alignment horizontal="right" vertical="center"/>
    </xf>
    <xf numFmtId="3" fontId="30" fillId="0" borderId="73" xfId="0" applyNumberFormat="1" applyFont="1" applyBorder="1" applyAlignment="1">
      <alignment horizontal="right" vertical="center" wrapText="1"/>
    </xf>
    <xf numFmtId="3" fontId="58" fillId="0" borderId="73" xfId="0" applyNumberFormat="1" applyFont="1" applyBorder="1" applyAlignment="1">
      <alignment horizontal="right" vertical="center" wrapText="1"/>
    </xf>
    <xf numFmtId="0" fontId="60" fillId="0" borderId="0" xfId="1193" applyFont="1" applyAlignment="1" applyProtection="1">
      <alignment vertical="center"/>
    </xf>
    <xf numFmtId="0" fontId="34" fillId="0" borderId="47" xfId="0" applyFont="1" applyBorder="1" applyAlignment="1">
      <alignment vertical="center"/>
    </xf>
    <xf numFmtId="3" fontId="3" fillId="0" borderId="47" xfId="0" applyNumberFormat="1" applyFont="1" applyBorder="1" applyAlignment="1">
      <alignment horizontal="right" vertical="center"/>
    </xf>
    <xf numFmtId="3" fontId="3" fillId="0" borderId="47" xfId="0" applyNumberFormat="1" applyFont="1" applyBorder="1" applyAlignment="1">
      <alignment horizontal="right" vertical="center" wrapText="1"/>
    </xf>
    <xf numFmtId="3" fontId="34" fillId="0" borderId="47" xfId="0" applyNumberFormat="1" applyFont="1" applyBorder="1" applyAlignment="1">
      <alignment horizontal="right" vertical="center" wrapText="1"/>
    </xf>
    <xf numFmtId="3" fontId="35" fillId="0" borderId="54" xfId="1598" applyNumberFormat="1" applyFont="1" applyBorder="1" applyAlignment="1">
      <alignment horizontal="right"/>
    </xf>
    <xf numFmtId="0" fontId="58" fillId="0" borderId="72" xfId="0" applyFont="1" applyBorder="1" applyAlignment="1">
      <alignment vertical="center" wrapText="1"/>
    </xf>
    <xf numFmtId="0" fontId="30" fillId="0" borderId="72" xfId="0" applyFont="1" applyBorder="1" applyAlignment="1">
      <alignment vertical="center" wrapText="1"/>
    </xf>
    <xf numFmtId="0" fontId="3" fillId="0" borderId="73" xfId="0" applyFont="1" applyBorder="1" applyAlignment="1">
      <alignment horizontal="right" vertical="center"/>
    </xf>
    <xf numFmtId="0" fontId="3" fillId="0" borderId="73" xfId="0" applyFont="1" applyBorder="1" applyAlignment="1">
      <alignment horizontal="right" vertical="center" wrapText="1"/>
    </xf>
    <xf numFmtId="0" fontId="34" fillId="0" borderId="73" xfId="0" applyFont="1" applyBorder="1" applyAlignment="1">
      <alignment horizontal="right" vertical="center" wrapText="1"/>
    </xf>
    <xf numFmtId="0" fontId="3" fillId="0" borderId="74" xfId="0" applyFont="1" applyBorder="1" applyAlignment="1">
      <alignment vertical="center"/>
    </xf>
    <xf numFmtId="0" fontId="3" fillId="0" borderId="73" xfId="0" applyFont="1" applyBorder="1" applyAlignment="1">
      <alignment vertical="center"/>
    </xf>
    <xf numFmtId="0" fontId="30" fillId="0" borderId="73" xfId="0" applyFont="1" applyBorder="1" applyAlignment="1">
      <alignment vertical="center"/>
    </xf>
    <xf numFmtId="0" fontId="30" fillId="0" borderId="46" xfId="0" applyFont="1" applyBorder="1" applyAlignment="1">
      <alignment vertical="center"/>
    </xf>
    <xf numFmtId="0" fontId="3" fillId="0" borderId="74" xfId="0" applyFont="1" applyBorder="1"/>
    <xf numFmtId="165" fontId="34" fillId="0" borderId="0" xfId="0" applyNumberFormat="1" applyFont="1" applyAlignment="1">
      <alignment horizontal="right" vertical="center" wrapText="1"/>
    </xf>
    <xf numFmtId="0" fontId="3" fillId="0" borderId="0" xfId="0" applyFont="1" applyAlignment="1">
      <alignment vertical="top"/>
    </xf>
    <xf numFmtId="165" fontId="34" fillId="0" borderId="73" xfId="0" applyNumberFormat="1" applyFont="1" applyBorder="1" applyAlignment="1">
      <alignment horizontal="right" vertical="center" wrapText="1"/>
    </xf>
    <xf numFmtId="3" fontId="34" fillId="0" borderId="74" xfId="0" applyNumberFormat="1" applyFont="1" applyBorder="1" applyAlignment="1">
      <alignment horizontal="right" vertical="center" wrapText="1"/>
    </xf>
    <xf numFmtId="165" fontId="34" fillId="0" borderId="74" xfId="0" applyNumberFormat="1" applyFont="1" applyBorder="1" applyAlignment="1">
      <alignment horizontal="right" vertical="center" wrapText="1"/>
    </xf>
    <xf numFmtId="0" fontId="3" fillId="0" borderId="73" xfId="0" applyFont="1" applyBorder="1" applyAlignment="1">
      <alignment vertical="top"/>
    </xf>
    <xf numFmtId="9" fontId="58" fillId="0" borderId="73" xfId="0" applyNumberFormat="1" applyFont="1" applyBorder="1" applyAlignment="1">
      <alignment horizontal="right" vertical="center" wrapText="1"/>
    </xf>
    <xf numFmtId="0" fontId="35" fillId="0" borderId="0" xfId="1321" applyNumberFormat="1" applyFont="1" applyAlignment="1">
      <alignment horizontal="left"/>
    </xf>
    <xf numFmtId="0" fontId="35" fillId="0" borderId="0" xfId="1354" applyNumberFormat="1" applyFont="1" applyAlignment="1">
      <alignment horizontal="left"/>
    </xf>
    <xf numFmtId="0" fontId="30" fillId="0" borderId="72" xfId="0" applyFont="1" applyBorder="1" applyAlignment="1">
      <alignment vertical="center"/>
    </xf>
    <xf numFmtId="3" fontId="3" fillId="0" borderId="0" xfId="0" applyNumberFormat="1" applyFont="1"/>
    <xf numFmtId="3" fontId="35" fillId="0" borderId="46" xfId="0" applyNumberFormat="1" applyFont="1" applyBorder="1"/>
    <xf numFmtId="3" fontId="33" fillId="0" borderId="0" xfId="0" applyNumberFormat="1" applyFont="1"/>
    <xf numFmtId="0" fontId="33" fillId="0" borderId="46" xfId="0" applyFont="1" applyBorder="1" applyAlignment="1">
      <alignment horizontal="right"/>
    </xf>
    <xf numFmtId="3" fontId="33" fillId="0" borderId="46" xfId="0" applyNumberFormat="1" applyFont="1" applyBorder="1" applyAlignment="1">
      <alignment horizontal="right"/>
    </xf>
    <xf numFmtId="3" fontId="33" fillId="0" borderId="46" xfId="0" applyNumberFormat="1" applyFont="1" applyBorder="1"/>
    <xf numFmtId="0" fontId="30" fillId="0" borderId="72" xfId="0" applyFont="1" applyBorder="1" applyAlignment="1">
      <alignment horizontal="right" vertical="center" wrapText="1"/>
    </xf>
    <xf numFmtId="0" fontId="58" fillId="0" borderId="73" xfId="0" applyFont="1" applyBorder="1" applyAlignment="1">
      <alignment vertical="center" wrapText="1"/>
    </xf>
    <xf numFmtId="0" fontId="0" fillId="0" borderId="73" xfId="0" applyBorder="1"/>
    <xf numFmtId="3" fontId="0" fillId="0" borderId="0" xfId="0" applyNumberFormat="1" applyAlignment="1">
      <alignment vertical="center"/>
    </xf>
    <xf numFmtId="3" fontId="0" fillId="0" borderId="0" xfId="0" applyNumberFormat="1" applyAlignment="1">
      <alignment vertical="center" wrapText="1"/>
    </xf>
    <xf numFmtId="0" fontId="34"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3" fontId="34" fillId="0" borderId="0" xfId="0" applyNumberFormat="1" applyFont="1" applyAlignment="1">
      <alignment vertical="center" wrapText="1"/>
    </xf>
    <xf numFmtId="3" fontId="0" fillId="0" borderId="73" xfId="0" applyNumberFormat="1" applyBorder="1" applyAlignment="1">
      <alignment vertical="center"/>
    </xf>
    <xf numFmtId="3" fontId="0" fillId="0" borderId="73" xfId="0" applyNumberFormat="1" applyBorder="1" applyAlignment="1">
      <alignment vertical="center" wrapText="1"/>
    </xf>
    <xf numFmtId="0" fontId="0" fillId="0" borderId="73" xfId="0" applyBorder="1" applyAlignment="1">
      <alignment vertical="center"/>
    </xf>
    <xf numFmtId="3" fontId="34" fillId="0" borderId="73" xfId="0" applyNumberFormat="1" applyFont="1" applyBorder="1" applyAlignment="1">
      <alignment vertical="center" wrapText="1"/>
    </xf>
    <xf numFmtId="3" fontId="30" fillId="0" borderId="73" xfId="0" applyNumberFormat="1" applyFont="1" applyBorder="1" applyAlignment="1">
      <alignment vertical="center"/>
    </xf>
    <xf numFmtId="3" fontId="30" fillId="0" borderId="73" xfId="0" applyNumberFormat="1" applyFont="1" applyBorder="1" applyAlignment="1">
      <alignment vertical="center" wrapText="1"/>
    </xf>
    <xf numFmtId="3" fontId="58" fillId="0" borderId="73" xfId="0" applyNumberFormat="1" applyFont="1" applyBorder="1" applyAlignment="1">
      <alignment vertical="center" wrapText="1"/>
    </xf>
    <xf numFmtId="0" fontId="34" fillId="0" borderId="72" xfId="0" applyFont="1" applyBorder="1" applyAlignment="1">
      <alignment vertical="center"/>
    </xf>
    <xf numFmtId="165" fontId="34" fillId="0" borderId="73" xfId="0" applyNumberFormat="1" applyFont="1" applyBorder="1" applyAlignment="1">
      <alignment horizontal="right" vertical="center"/>
    </xf>
    <xf numFmtId="3" fontId="34" fillId="0" borderId="0" xfId="0" applyNumberFormat="1" applyFont="1" applyAlignment="1">
      <alignment vertical="center"/>
    </xf>
    <xf numFmtId="165" fontId="34" fillId="0" borderId="73" xfId="0" applyNumberFormat="1" applyFont="1" applyBorder="1" applyAlignment="1">
      <alignment horizontal="center" vertical="center"/>
    </xf>
    <xf numFmtId="0" fontId="34" fillId="0" borderId="74" xfId="0" applyFont="1" applyBorder="1" applyAlignment="1">
      <alignment horizontal="right" vertical="center" wrapText="1"/>
    </xf>
    <xf numFmtId="0" fontId="58" fillId="0" borderId="0" xfId="0" applyFont="1" applyAlignment="1">
      <alignment horizontal="center" vertical="center"/>
    </xf>
    <xf numFmtId="10" fontId="52" fillId="0" borderId="0" xfId="0" applyNumberFormat="1" applyFont="1" applyAlignment="1">
      <alignment horizontal="right" vertical="center"/>
    </xf>
    <xf numFmtId="0" fontId="3" fillId="0" borderId="0" xfId="0" applyFont="1" applyAlignment="1">
      <alignment vertical="center" wrapText="1"/>
    </xf>
    <xf numFmtId="10" fontId="59" fillId="0" borderId="0" xfId="0" applyNumberFormat="1" applyFont="1" applyAlignment="1">
      <alignment horizontal="right" vertical="center"/>
    </xf>
    <xf numFmtId="0" fontId="3" fillId="0" borderId="73" xfId="0" applyFont="1" applyBorder="1"/>
    <xf numFmtId="0" fontId="3" fillId="0" borderId="86" xfId="0" applyFont="1" applyBorder="1"/>
    <xf numFmtId="0" fontId="35" fillId="0" borderId="0" xfId="0" applyFont="1"/>
    <xf numFmtId="0" fontId="3" fillId="0" borderId="87" xfId="0" applyFont="1" applyBorder="1"/>
    <xf numFmtId="0" fontId="35" fillId="0" borderId="86" xfId="0" applyFont="1" applyBorder="1"/>
    <xf numFmtId="0" fontId="30" fillId="0" borderId="73" xfId="0" applyFont="1" applyBorder="1" applyAlignment="1">
      <alignment vertical="center" wrapText="1"/>
    </xf>
    <xf numFmtId="0" fontId="3" fillId="0" borderId="74" xfId="0" applyFont="1" applyBorder="1" applyAlignment="1">
      <alignment horizontal="right"/>
    </xf>
    <xf numFmtId="0" fontId="3" fillId="0" borderId="0" xfId="0" applyFont="1" applyAlignment="1">
      <alignment horizontal="right"/>
    </xf>
    <xf numFmtId="165" fontId="3" fillId="0" borderId="73" xfId="0" applyNumberFormat="1" applyFont="1" applyBorder="1" applyAlignment="1">
      <alignment horizontal="right"/>
    </xf>
    <xf numFmtId="165" fontId="3" fillId="0" borderId="0" xfId="0" applyNumberFormat="1" applyFont="1" applyAlignment="1">
      <alignment horizontal="right"/>
    </xf>
    <xf numFmtId="0" fontId="30" fillId="0" borderId="0" xfId="0" applyFont="1" applyAlignment="1">
      <alignment horizontal="center" vertical="center"/>
    </xf>
    <xf numFmtId="3" fontId="3" fillId="0" borderId="0" xfId="0" applyNumberFormat="1" applyFont="1" applyAlignment="1">
      <alignment vertical="center"/>
    </xf>
    <xf numFmtId="3" fontId="30" fillId="0" borderId="0" xfId="0" applyNumberFormat="1" applyFont="1" applyAlignment="1">
      <alignment vertical="center"/>
    </xf>
    <xf numFmtId="165" fontId="3" fillId="0" borderId="73" xfId="0" applyNumberFormat="1" applyFont="1" applyBorder="1" applyAlignment="1">
      <alignment vertical="center"/>
    </xf>
    <xf numFmtId="165" fontId="30" fillId="0" borderId="73" xfId="0" applyNumberFormat="1" applyFont="1" applyBorder="1" applyAlignment="1">
      <alignment vertical="center"/>
    </xf>
    <xf numFmtId="165" fontId="34" fillId="0" borderId="73" xfId="0" applyNumberFormat="1" applyFont="1" applyBorder="1" applyAlignment="1">
      <alignment vertical="center"/>
    </xf>
    <xf numFmtId="3" fontId="58" fillId="0" borderId="0" xfId="0" applyNumberFormat="1" applyFont="1" applyAlignment="1">
      <alignment vertical="center"/>
    </xf>
    <xf numFmtId="165" fontId="58" fillId="0" borderId="73" xfId="0" applyNumberFormat="1" applyFont="1" applyBorder="1" applyAlignment="1">
      <alignment vertical="center"/>
    </xf>
    <xf numFmtId="0" fontId="30" fillId="0" borderId="74" xfId="0" applyFont="1" applyBorder="1" applyAlignment="1">
      <alignment vertical="center" wrapText="1"/>
    </xf>
    <xf numFmtId="0" fontId="30" fillId="0" borderId="74" xfId="0" applyFont="1" applyBorder="1" applyAlignment="1">
      <alignment horizontal="left" vertical="center" wrapText="1"/>
    </xf>
    <xf numFmtId="3" fontId="58" fillId="0" borderId="74" xfId="0" applyNumberFormat="1" applyFont="1" applyBorder="1" applyAlignment="1">
      <alignment horizontal="right" vertical="center" wrapText="1"/>
    </xf>
    <xf numFmtId="0" fontId="61" fillId="0" borderId="0" xfId="0" applyFont="1" applyAlignment="1">
      <alignment vertical="center"/>
    </xf>
    <xf numFmtId="0" fontId="33" fillId="0" borderId="0" xfId="1602" applyFont="1" applyAlignment="1">
      <alignment vertical="top"/>
    </xf>
    <xf numFmtId="0" fontId="35" fillId="0" borderId="0" xfId="1602" applyFont="1" applyAlignment="1">
      <alignment vertical="top"/>
    </xf>
    <xf numFmtId="0" fontId="33" fillId="0" borderId="0" xfId="1602" applyFont="1"/>
    <xf numFmtId="0" fontId="35" fillId="0" borderId="0" xfId="1602" applyFont="1"/>
    <xf numFmtId="3" fontId="33" fillId="0" borderId="0" xfId="1602" applyNumberFormat="1" applyFont="1"/>
    <xf numFmtId="3" fontId="35" fillId="0" borderId="0" xfId="1602" applyNumberFormat="1" applyFont="1"/>
    <xf numFmtId="0" fontId="30" fillId="0" borderId="54" xfId="0" applyFont="1" applyBorder="1" applyAlignment="1">
      <alignment horizontal="left" vertical="top" wrapText="1"/>
    </xf>
    <xf numFmtId="0" fontId="58" fillId="0" borderId="0" xfId="0" applyFont="1" applyAlignment="1">
      <alignment vertical="center"/>
    </xf>
    <xf numFmtId="0" fontId="33" fillId="0" borderId="0" xfId="1610" applyFont="1"/>
    <xf numFmtId="3" fontId="33" fillId="0" borderId="0" xfId="1610" applyNumberFormat="1" applyFont="1"/>
    <xf numFmtId="0" fontId="35" fillId="0" borderId="0" xfId="1610" applyFont="1"/>
    <xf numFmtId="3" fontId="35" fillId="0" borderId="0" xfId="1610" applyNumberFormat="1" applyFont="1"/>
    <xf numFmtId="165" fontId="30" fillId="0" borderId="0" xfId="0" applyNumberFormat="1" applyFont="1" applyAlignment="1">
      <alignment horizontal="right" vertical="center" wrapText="1"/>
    </xf>
    <xf numFmtId="165" fontId="58" fillId="0" borderId="0" xfId="0" applyNumberFormat="1" applyFont="1" applyAlignment="1">
      <alignment horizontal="right" vertical="center" wrapText="1"/>
    </xf>
    <xf numFmtId="165" fontId="30" fillId="0" borderId="73" xfId="0" applyNumberFormat="1" applyFont="1" applyBorder="1" applyAlignment="1">
      <alignment horizontal="right" vertical="center" wrapText="1"/>
    </xf>
    <xf numFmtId="165" fontId="58" fillId="0" borderId="73" xfId="0" applyNumberFormat="1" applyFont="1" applyBorder="1" applyAlignment="1">
      <alignment horizontal="right" vertical="center" wrapText="1"/>
    </xf>
    <xf numFmtId="0" fontId="35" fillId="0" borderId="0" xfId="1601" applyFont="1"/>
    <xf numFmtId="167" fontId="35" fillId="0" borderId="0" xfId="1601" applyNumberFormat="1" applyFont="1"/>
    <xf numFmtId="1" fontId="35" fillId="0" borderId="0" xfId="1601" applyNumberFormat="1" applyFont="1"/>
    <xf numFmtId="0" fontId="58" fillId="42" borderId="73" xfId="0" applyFont="1" applyFill="1" applyBorder="1" applyAlignment="1">
      <alignment horizontal="right" vertical="center" wrapText="1"/>
    </xf>
    <xf numFmtId="0" fontId="0" fillId="0" borderId="0" xfId="0" applyAlignment="1">
      <alignment horizontal="right" vertical="center"/>
    </xf>
    <xf numFmtId="0" fontId="0" fillId="0" borderId="73" xfId="0" applyBorder="1" applyAlignment="1">
      <alignment horizontal="right" vertical="center"/>
    </xf>
    <xf numFmtId="0" fontId="27" fillId="38" borderId="0" xfId="1193" applyFill="1" applyBorder="1" applyAlignment="1" applyProtection="1"/>
    <xf numFmtId="0" fontId="35" fillId="0" borderId="46" xfId="2" applyFont="1" applyBorder="1" applyAlignment="1">
      <alignment horizontal="left"/>
    </xf>
    <xf numFmtId="0" fontId="30" fillId="0" borderId="46" xfId="0" applyFont="1" applyBorder="1" applyAlignment="1">
      <alignment horizontal="left" vertical="top" wrapText="1"/>
    </xf>
    <xf numFmtId="0" fontId="35" fillId="0" borderId="54" xfId="1598" applyFont="1" applyBorder="1" applyAlignment="1">
      <alignment horizontal="left" vertical="center"/>
    </xf>
    <xf numFmtId="0" fontId="35" fillId="0" borderId="54" xfId="1598" applyFont="1" applyBorder="1" applyAlignment="1">
      <alignment horizontal="left" vertical="center" wrapText="1"/>
    </xf>
    <xf numFmtId="0" fontId="35" fillId="0" borderId="38" xfId="1194" applyFont="1" applyBorder="1" applyAlignment="1">
      <alignment horizontal="left" vertical="center" wrapText="1"/>
    </xf>
    <xf numFmtId="3" fontId="0" fillId="0" borderId="0" xfId="0" applyNumberFormat="1" applyAlignment="1">
      <alignment horizontal="right"/>
    </xf>
    <xf numFmtId="3" fontId="0" fillId="0" borderId="46" xfId="0" applyNumberFormat="1" applyBorder="1" applyAlignment="1">
      <alignment horizontal="right"/>
    </xf>
    <xf numFmtId="3" fontId="30" fillId="0" borderId="54" xfId="0" applyNumberFormat="1" applyFont="1" applyBorder="1"/>
    <xf numFmtId="3" fontId="0" fillId="0" borderId="47" xfId="0" applyNumberFormat="1" applyBorder="1"/>
    <xf numFmtId="3" fontId="30" fillId="0" borderId="54" xfId="1598" applyNumberFormat="1" applyFont="1" applyBorder="1" applyAlignment="1">
      <alignment horizontal="right"/>
    </xf>
    <xf numFmtId="0" fontId="0" fillId="0" borderId="0" xfId="0" applyAlignment="1">
      <alignment horizontal="right" vertical="center" wrapText="1"/>
    </xf>
    <xf numFmtId="3" fontId="0" fillId="0" borderId="74" xfId="0" applyNumberFormat="1" applyBorder="1"/>
    <xf numFmtId="165" fontId="3" fillId="0" borderId="0" xfId="1199" applyNumberFormat="1" applyFont="1"/>
    <xf numFmtId="165" fontId="3" fillId="0" borderId="73" xfId="1199" applyNumberFormat="1" applyFont="1" applyBorder="1"/>
    <xf numFmtId="3" fontId="0" fillId="0" borderId="73" xfId="0" applyNumberFormat="1" applyBorder="1"/>
    <xf numFmtId="3" fontId="30" fillId="0" borderId="0" xfId="0" applyNumberFormat="1" applyFont="1"/>
    <xf numFmtId="165" fontId="0" fillId="0" borderId="0" xfId="0" applyNumberFormat="1"/>
    <xf numFmtId="9" fontId="30" fillId="0" borderId="74" xfId="0" applyNumberFormat="1" applyFont="1" applyBorder="1"/>
    <xf numFmtId="3" fontId="0" fillId="0" borderId="0" xfId="0" applyNumberFormat="1" applyAlignment="1">
      <alignment vertical="top" wrapText="1"/>
    </xf>
    <xf numFmtId="9" fontId="0" fillId="0" borderId="0" xfId="0" applyNumberFormat="1" applyAlignment="1">
      <alignment vertical="top" wrapText="1"/>
    </xf>
    <xf numFmtId="0" fontId="0" fillId="39" borderId="46" xfId="0" applyFill="1" applyBorder="1" applyAlignment="1">
      <alignment vertical="top" wrapText="1"/>
    </xf>
    <xf numFmtId="0" fontId="0" fillId="39" borderId="0" xfId="0" applyFill="1" applyAlignment="1">
      <alignment vertical="top" wrapText="1"/>
    </xf>
    <xf numFmtId="0" fontId="0" fillId="39" borderId="52" xfId="0" applyFill="1" applyBorder="1"/>
    <xf numFmtId="0" fontId="35" fillId="0" borderId="46"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165" fontId="33" fillId="0" borderId="0" xfId="0" applyNumberFormat="1" applyFont="1"/>
    <xf numFmtId="165" fontId="33" fillId="0" borderId="46" xfId="0" applyNumberFormat="1" applyFont="1" applyBorder="1"/>
    <xf numFmtId="3" fontId="35" fillId="0" borderId="73" xfId="0" applyNumberFormat="1" applyFont="1" applyBorder="1" applyAlignment="1">
      <alignment vertical="center" wrapText="1"/>
    </xf>
    <xf numFmtId="0" fontId="35" fillId="0" borderId="73" xfId="0" applyFont="1" applyBorder="1" applyAlignment="1">
      <alignment vertical="center" wrapText="1"/>
    </xf>
    <xf numFmtId="3" fontId="33" fillId="0" borderId="74" xfId="0" applyNumberFormat="1" applyFont="1" applyBorder="1" applyAlignment="1">
      <alignment vertical="center"/>
    </xf>
    <xf numFmtId="3" fontId="33" fillId="0" borderId="0" xfId="0" applyNumberFormat="1" applyFont="1" applyAlignment="1">
      <alignment vertical="center"/>
    </xf>
    <xf numFmtId="3" fontId="35" fillId="0" borderId="72" xfId="0" applyNumberFormat="1" applyFont="1" applyBorder="1" applyAlignment="1">
      <alignment vertical="center"/>
    </xf>
    <xf numFmtId="165" fontId="35" fillId="0" borderId="73" xfId="0" applyNumberFormat="1" applyFont="1" applyBorder="1" applyAlignment="1">
      <alignment vertical="center"/>
    </xf>
    <xf numFmtId="9" fontId="33" fillId="0" borderId="0" xfId="1199" applyFont="1" applyBorder="1"/>
    <xf numFmtId="3" fontId="33" fillId="0" borderId="0" xfId="1598" applyNumberFormat="1" applyFont="1"/>
    <xf numFmtId="3" fontId="35" fillId="0" borderId="46" xfId="1598" applyNumberFormat="1" applyFont="1" applyBorder="1"/>
    <xf numFmtId="0" fontId="34" fillId="0" borderId="73" xfId="0" applyFont="1" applyBorder="1" applyAlignment="1">
      <alignment horizontal="right" vertical="center"/>
    </xf>
    <xf numFmtId="0" fontId="58" fillId="0" borderId="73" xfId="0" applyFont="1" applyBorder="1" applyAlignment="1">
      <alignment horizontal="right" vertical="center"/>
    </xf>
    <xf numFmtId="0" fontId="0" fillId="0" borderId="74" xfId="0" applyBorder="1"/>
    <xf numFmtId="165" fontId="33" fillId="0" borderId="0" xfId="0" applyNumberFormat="1" applyFont="1" applyAlignment="1">
      <alignment horizontal="right" vertical="center"/>
    </xf>
    <xf numFmtId="0" fontId="33" fillId="0" borderId="0" xfId="0" applyFont="1" applyAlignment="1">
      <alignment horizontal="right" vertical="center"/>
    </xf>
    <xf numFmtId="3" fontId="33" fillId="0" borderId="0" xfId="0" applyNumberFormat="1" applyFont="1" applyAlignment="1">
      <alignment horizontal="right" vertical="center"/>
    </xf>
    <xf numFmtId="0" fontId="35" fillId="0" borderId="72" xfId="0" applyFont="1" applyBorder="1" applyAlignment="1">
      <alignment vertical="center"/>
    </xf>
    <xf numFmtId="3" fontId="35" fillId="0" borderId="72" xfId="0" applyNumberFormat="1" applyFont="1" applyBorder="1" applyAlignment="1">
      <alignment horizontal="right" vertical="center"/>
    </xf>
    <xf numFmtId="0" fontId="35" fillId="0" borderId="72" xfId="0" applyFont="1" applyBorder="1" applyAlignment="1">
      <alignment horizontal="right" vertical="center"/>
    </xf>
    <xf numFmtId="165" fontId="35" fillId="0" borderId="72" xfId="0" applyNumberFormat="1" applyFont="1" applyBorder="1" applyAlignment="1">
      <alignment horizontal="right" vertical="center"/>
    </xf>
    <xf numFmtId="165" fontId="35" fillId="0" borderId="72" xfId="0" applyNumberFormat="1" applyFont="1" applyBorder="1" applyAlignment="1">
      <alignment vertical="center"/>
    </xf>
    <xf numFmtId="3" fontId="35" fillId="0" borderId="0" xfId="0" applyNumberFormat="1" applyFont="1"/>
    <xf numFmtId="165" fontId="33" fillId="0" borderId="0" xfId="0" applyNumberFormat="1" applyFont="1" applyAlignment="1">
      <alignment horizontal="right"/>
    </xf>
    <xf numFmtId="3" fontId="33" fillId="0" borderId="73" xfId="0" applyNumberFormat="1" applyFont="1" applyBorder="1"/>
    <xf numFmtId="3" fontId="35" fillId="0" borderId="72" xfId="0" applyNumberFormat="1" applyFont="1" applyBorder="1"/>
    <xf numFmtId="3" fontId="35" fillId="0" borderId="73" xfId="0" applyNumberFormat="1" applyFont="1" applyBorder="1"/>
    <xf numFmtId="0" fontId="62" fillId="0" borderId="0" xfId="0" applyFont="1"/>
    <xf numFmtId="3" fontId="33" fillId="0" borderId="0" xfId="0" applyNumberFormat="1" applyFont="1" applyAlignment="1">
      <alignment horizontal="right"/>
    </xf>
    <xf numFmtId="3" fontId="33" fillId="0" borderId="73" xfId="0" applyNumberFormat="1" applyFont="1" applyBorder="1" applyAlignment="1">
      <alignment horizontal="right"/>
    </xf>
    <xf numFmtId="3" fontId="35" fillId="0" borderId="73" xfId="0" applyNumberFormat="1" applyFont="1" applyBorder="1" applyAlignment="1">
      <alignment horizontal="right" vertical="center"/>
    </xf>
    <xf numFmtId="166" fontId="1" fillId="0" borderId="31" xfId="1" applyNumberFormat="1" applyBorder="1" applyAlignment="1">
      <alignment horizontal="right"/>
    </xf>
    <xf numFmtId="166" fontId="1" fillId="0" borderId="34" xfId="1" applyNumberFormat="1" applyBorder="1" applyAlignment="1">
      <alignment horizontal="right"/>
    </xf>
    <xf numFmtId="166" fontId="1" fillId="0" borderId="33" xfId="1" applyNumberFormat="1" applyBorder="1" applyAlignment="1">
      <alignment horizontal="right"/>
    </xf>
    <xf numFmtId="166" fontId="1" fillId="0" borderId="32" xfId="1" applyNumberFormat="1" applyBorder="1" applyAlignment="1">
      <alignment horizontal="right"/>
    </xf>
    <xf numFmtId="166" fontId="1" fillId="0" borderId="36" xfId="1" applyNumberFormat="1" applyBorder="1" applyAlignment="1">
      <alignment horizontal="right"/>
    </xf>
    <xf numFmtId="166" fontId="1" fillId="0" borderId="7" xfId="1" applyNumberFormat="1" applyBorder="1" applyAlignment="1">
      <alignment horizontal="right"/>
    </xf>
    <xf numFmtId="166" fontId="1" fillId="0" borderId="37" xfId="1" applyNumberFormat="1" applyBorder="1" applyAlignment="1">
      <alignment horizontal="right"/>
    </xf>
    <xf numFmtId="166" fontId="1" fillId="0" borderId="30" xfId="1" applyNumberFormat="1" applyBorder="1" applyAlignment="1">
      <alignment horizontal="right"/>
    </xf>
    <xf numFmtId="166" fontId="1" fillId="0" borderId="47" xfId="1" applyNumberFormat="1" applyBorder="1" applyAlignment="1">
      <alignment horizontal="right"/>
    </xf>
    <xf numFmtId="166" fontId="1" fillId="0" borderId="8" xfId="1" applyNumberFormat="1" applyBorder="1" applyAlignment="1">
      <alignment horizontal="right"/>
    </xf>
    <xf numFmtId="166" fontId="1" fillId="0" borderId="35" xfId="1" applyNumberFormat="1" applyBorder="1" applyAlignment="1">
      <alignment horizontal="right"/>
    </xf>
    <xf numFmtId="166" fontId="1" fillId="0" borderId="40" xfId="1" applyNumberFormat="1" applyBorder="1" applyAlignment="1">
      <alignment horizontal="right"/>
    </xf>
    <xf numFmtId="166" fontId="1" fillId="0" borderId="1" xfId="1" applyNumberFormat="1" applyBorder="1" applyAlignment="1">
      <alignment horizontal="right"/>
    </xf>
    <xf numFmtId="166" fontId="1" fillId="0" borderId="41" xfId="1" applyNumberFormat="1" applyBorder="1" applyAlignment="1">
      <alignment horizontal="right"/>
    </xf>
    <xf numFmtId="166" fontId="1" fillId="0" borderId="39" xfId="1" applyNumberFormat="1" applyBorder="1" applyAlignment="1">
      <alignment horizontal="right"/>
    </xf>
    <xf numFmtId="9" fontId="0" fillId="0" borderId="38" xfId="1599" applyFont="1" applyFill="1" applyBorder="1" applyAlignment="1">
      <alignment horizontal="right"/>
    </xf>
    <xf numFmtId="9" fontId="0" fillId="0" borderId="41" xfId="1599" applyFont="1" applyFill="1" applyBorder="1" applyAlignment="1">
      <alignment horizontal="right"/>
    </xf>
    <xf numFmtId="9" fontId="0" fillId="0" borderId="39" xfId="1599" applyFont="1" applyFill="1" applyBorder="1" applyAlignment="1">
      <alignment horizontal="right"/>
    </xf>
    <xf numFmtId="165" fontId="33" fillId="0" borderId="73" xfId="0" applyNumberFormat="1" applyFont="1" applyBorder="1" applyAlignment="1">
      <alignment horizontal="right" vertical="center"/>
    </xf>
    <xf numFmtId="166" fontId="1" fillId="0" borderId="51" xfId="1" applyNumberFormat="1" applyBorder="1" applyAlignment="1">
      <alignment horizontal="right"/>
    </xf>
    <xf numFmtId="166" fontId="1" fillId="0" borderId="53" xfId="1" applyNumberFormat="1" applyBorder="1" applyAlignment="1">
      <alignment horizontal="right"/>
    </xf>
    <xf numFmtId="14" fontId="0" fillId="38" borderId="0" xfId="0" applyNumberFormat="1" applyFill="1"/>
    <xf numFmtId="0" fontId="57" fillId="38" borderId="0" xfId="0" applyFont="1" applyFill="1" applyAlignment="1">
      <alignment horizontal="center" vertical="center" wrapText="1"/>
    </xf>
    <xf numFmtId="0" fontId="63" fillId="38" borderId="0" xfId="0" applyFont="1" applyFill="1" applyAlignment="1">
      <alignment horizontal="left" vertical="center"/>
    </xf>
    <xf numFmtId="0" fontId="64" fillId="38" borderId="0" xfId="0" applyFont="1" applyFill="1" applyAlignment="1">
      <alignment vertical="center"/>
    </xf>
    <xf numFmtId="0" fontId="34" fillId="38" borderId="0" xfId="0" applyFont="1" applyFill="1" applyAlignment="1">
      <alignment vertical="center"/>
    </xf>
    <xf numFmtId="0" fontId="0" fillId="38" borderId="0" xfId="0" applyFill="1" applyAlignment="1">
      <alignment vertical="center"/>
    </xf>
    <xf numFmtId="0" fontId="34" fillId="38" borderId="0" xfId="0" applyFont="1" applyFill="1" applyAlignment="1">
      <alignment horizontal="left" vertical="center" indent="4"/>
    </xf>
    <xf numFmtId="0" fontId="34" fillId="38" borderId="0" xfId="0" applyFont="1" applyFill="1" applyAlignment="1">
      <alignment horizontal="left" vertical="center" indent="5"/>
    </xf>
    <xf numFmtId="0" fontId="65" fillId="38" borderId="0" xfId="0" applyFont="1" applyFill="1" applyAlignment="1">
      <alignment vertical="center"/>
    </xf>
    <xf numFmtId="166" fontId="1" fillId="0" borderId="28" xfId="1" applyNumberFormat="1" applyBorder="1" applyAlignment="1">
      <alignment horizontal="right"/>
    </xf>
    <xf numFmtId="166" fontId="1" fillId="0" borderId="82" xfId="1" applyNumberFormat="1" applyBorder="1" applyAlignment="1">
      <alignment horizontal="right"/>
    </xf>
    <xf numFmtId="0" fontId="35" fillId="0" borderId="0" xfId="0" applyFont="1" applyAlignment="1">
      <alignment horizontal="right" vertical="center"/>
    </xf>
    <xf numFmtId="3" fontId="33" fillId="0" borderId="0" xfId="0" applyNumberFormat="1" applyFont="1" applyAlignment="1">
      <alignment horizontal="right" vertical="center" wrapText="1"/>
    </xf>
    <xf numFmtId="0" fontId="35" fillId="0" borderId="73" xfId="0" applyFont="1" applyBorder="1" applyAlignment="1">
      <alignment horizontal="right" vertical="center"/>
    </xf>
    <xf numFmtId="3" fontId="33" fillId="0" borderId="73" xfId="0" applyNumberFormat="1" applyFont="1" applyBorder="1" applyAlignment="1">
      <alignment horizontal="right" vertical="center"/>
    </xf>
    <xf numFmtId="0" fontId="33" fillId="0" borderId="73" xfId="0" applyFont="1" applyBorder="1" applyAlignment="1">
      <alignment horizontal="right" vertical="center"/>
    </xf>
    <xf numFmtId="3" fontId="33" fillId="0" borderId="73" xfId="0" applyNumberFormat="1" applyFont="1" applyBorder="1" applyAlignment="1">
      <alignment horizontal="right" vertical="center" wrapText="1"/>
    </xf>
    <xf numFmtId="165" fontId="35" fillId="0" borderId="73" xfId="0" applyNumberFormat="1" applyFont="1" applyBorder="1" applyAlignment="1">
      <alignment horizontal="right" vertical="center"/>
    </xf>
    <xf numFmtId="165" fontId="35" fillId="0" borderId="73" xfId="0" applyNumberFormat="1" applyFont="1" applyBorder="1" applyAlignment="1">
      <alignment horizontal="right" vertical="center" wrapText="1"/>
    </xf>
    <xf numFmtId="0" fontId="33" fillId="0" borderId="74" xfId="0" applyFont="1" applyBorder="1" applyAlignment="1">
      <alignment vertical="center"/>
    </xf>
    <xf numFmtId="3" fontId="33" fillId="0" borderId="74" xfId="0" applyNumberFormat="1" applyFont="1" applyBorder="1" applyAlignment="1">
      <alignment vertical="center" wrapText="1"/>
    </xf>
    <xf numFmtId="0" fontId="33" fillId="0" borderId="0" xfId="1600" applyNumberFormat="1" applyFont="1"/>
    <xf numFmtId="167" fontId="33" fillId="0" borderId="0" xfId="0" applyNumberFormat="1" applyFont="1"/>
    <xf numFmtId="3" fontId="33" fillId="0" borderId="0" xfId="1600" applyNumberFormat="1" applyFont="1"/>
    <xf numFmtId="3" fontId="35" fillId="0" borderId="72" xfId="1600" applyNumberFormat="1" applyFont="1" applyBorder="1"/>
    <xf numFmtId="167" fontId="35" fillId="0" borderId="72" xfId="0" applyNumberFormat="1" applyFont="1" applyBorder="1"/>
    <xf numFmtId="0" fontId="58" fillId="0" borderId="72" xfId="0" applyFont="1" applyBorder="1" applyAlignment="1">
      <alignment horizontal="left" vertical="center"/>
    </xf>
    <xf numFmtId="0" fontId="58" fillId="0" borderId="72" xfId="0" applyFont="1" applyBorder="1" applyAlignment="1">
      <alignment horizontal="left" vertical="center" wrapText="1"/>
    </xf>
    <xf numFmtId="0" fontId="30" fillId="0" borderId="72" xfId="0" applyFont="1" applyBorder="1" applyAlignment="1">
      <alignment horizontal="left" vertical="center"/>
    </xf>
    <xf numFmtId="0" fontId="3" fillId="0" borderId="0" xfId="0" applyFont="1" applyAlignment="1">
      <alignment horizontal="left"/>
    </xf>
    <xf numFmtId="0" fontId="33" fillId="0" borderId="0" xfId="0" applyFont="1" applyAlignment="1">
      <alignment horizontal="right" vertical="center" wrapText="1"/>
    </xf>
    <xf numFmtId="0" fontId="33" fillId="0" borderId="0" xfId="0" applyFont="1" applyAlignment="1">
      <alignment horizontal="right"/>
    </xf>
    <xf numFmtId="165" fontId="33" fillId="0" borderId="73" xfId="0" applyNumberFormat="1" applyFont="1" applyBorder="1"/>
    <xf numFmtId="165" fontId="33" fillId="0" borderId="0" xfId="1199" applyNumberFormat="1" applyFont="1" applyAlignment="1">
      <alignment horizontal="right" vertical="center"/>
    </xf>
    <xf numFmtId="165" fontId="33" fillId="0" borderId="73" xfId="1199" applyNumberFormat="1" applyFont="1" applyBorder="1"/>
    <xf numFmtId="165" fontId="33" fillId="0" borderId="0" xfId="1199" applyNumberFormat="1" applyFont="1"/>
    <xf numFmtId="0" fontId="30" fillId="0" borderId="74" xfId="0" applyFont="1" applyBorder="1" applyAlignment="1">
      <alignment horizontal="left" vertical="center"/>
    </xf>
    <xf numFmtId="0" fontId="30" fillId="0" borderId="73" xfId="0" applyFont="1" applyBorder="1" applyAlignment="1">
      <alignment horizontal="left" vertical="center"/>
    </xf>
    <xf numFmtId="0" fontId="30" fillId="0" borderId="72" xfId="0" applyFont="1" applyBorder="1" applyAlignment="1">
      <alignment horizontal="left" vertical="center" wrapText="1"/>
    </xf>
    <xf numFmtId="0" fontId="30" fillId="0" borderId="0" xfId="0" applyFont="1" applyAlignment="1">
      <alignment horizontal="left" vertical="center" wrapText="1"/>
    </xf>
    <xf numFmtId="3" fontId="35" fillId="0" borderId="0" xfId="0" applyNumberFormat="1" applyFont="1" applyAlignment="1">
      <alignment horizontal="right"/>
    </xf>
    <xf numFmtId="3" fontId="35" fillId="0" borderId="72" xfId="0" applyNumberFormat="1" applyFont="1" applyBorder="1" applyAlignment="1">
      <alignment horizontal="right"/>
    </xf>
    <xf numFmtId="3" fontId="35" fillId="0" borderId="74" xfId="0" applyNumberFormat="1" applyFont="1" applyBorder="1" applyAlignment="1">
      <alignment horizontal="right"/>
    </xf>
    <xf numFmtId="3" fontId="35" fillId="0" borderId="73" xfId="0" applyNumberFormat="1" applyFont="1" applyBorder="1" applyAlignment="1">
      <alignment horizontal="right" vertical="center" wrapText="1"/>
    </xf>
    <xf numFmtId="0" fontId="35" fillId="0" borderId="46" xfId="0" applyFont="1" applyBorder="1" applyAlignment="1">
      <alignment horizontal="left"/>
    </xf>
    <xf numFmtId="0" fontId="33" fillId="0" borderId="0" xfId="1598" applyFont="1" applyAlignment="1">
      <alignment horizontal="left" vertical="center"/>
    </xf>
    <xf numFmtId="3" fontId="30" fillId="2" borderId="11" xfId="4" applyNumberFormat="1" applyFont="1" applyFill="1" applyBorder="1" applyAlignment="1">
      <alignment horizontal="center" vertical="center" wrapText="1"/>
    </xf>
    <xf numFmtId="3" fontId="35" fillId="0" borderId="73" xfId="0" applyNumberFormat="1" applyFont="1" applyBorder="1" applyAlignment="1">
      <alignment horizontal="right"/>
    </xf>
    <xf numFmtId="3" fontId="35" fillId="0" borderId="0" xfId="0" applyNumberFormat="1" applyFont="1" applyAlignment="1">
      <alignment horizontal="right" vertical="center"/>
    </xf>
    <xf numFmtId="165" fontId="3" fillId="0" borderId="0" xfId="1199" applyNumberFormat="1" applyFont="1" applyBorder="1"/>
    <xf numFmtId="0" fontId="3" fillId="0" borderId="103" xfId="0" applyFont="1" applyBorder="1" applyAlignment="1">
      <alignment horizontal="left" vertical="center"/>
    </xf>
    <xf numFmtId="0" fontId="58" fillId="0" borderId="103" xfId="0" applyFont="1" applyBorder="1" applyAlignment="1">
      <alignment horizontal="left" vertical="center" wrapText="1"/>
    </xf>
    <xf numFmtId="0" fontId="30" fillId="0" borderId="103" xfId="0" applyFont="1" applyBorder="1" applyAlignment="1">
      <alignment horizontal="left" vertical="center" wrapText="1"/>
    </xf>
    <xf numFmtId="0" fontId="35" fillId="0" borderId="72" xfId="0" applyFont="1" applyBorder="1" applyAlignment="1">
      <alignment horizontal="left" vertical="center"/>
    </xf>
    <xf numFmtId="0" fontId="35" fillId="0" borderId="90" xfId="0" applyFont="1" applyBorder="1" applyAlignment="1">
      <alignment horizontal="left" vertical="center"/>
    </xf>
    <xf numFmtId="0" fontId="35" fillId="0" borderId="74" xfId="0" applyFont="1" applyBorder="1" applyAlignment="1">
      <alignment horizontal="left" vertical="center"/>
    </xf>
    <xf numFmtId="3" fontId="35" fillId="0" borderId="90" xfId="0" applyNumberFormat="1" applyFont="1" applyBorder="1" applyAlignment="1">
      <alignment horizontal="right"/>
    </xf>
    <xf numFmtId="3" fontId="35" fillId="0" borderId="91" xfId="0" applyNumberFormat="1" applyFont="1" applyBorder="1" applyAlignment="1">
      <alignment horizontal="right"/>
    </xf>
    <xf numFmtId="3" fontId="35" fillId="0" borderId="92" xfId="0" applyNumberFormat="1" applyFont="1" applyBorder="1"/>
    <xf numFmtId="3" fontId="35" fillId="0" borderId="89" xfId="0" applyNumberFormat="1" applyFont="1" applyBorder="1"/>
    <xf numFmtId="3" fontId="33" fillId="0" borderId="74" xfId="0" applyNumberFormat="1" applyFont="1" applyBorder="1" applyAlignment="1">
      <alignment horizontal="right"/>
    </xf>
    <xf numFmtId="3" fontId="35" fillId="0" borderId="74" xfId="0" applyNumberFormat="1" applyFont="1" applyBorder="1"/>
    <xf numFmtId="0" fontId="30" fillId="0" borderId="73" xfId="0" applyFont="1" applyBorder="1" applyAlignment="1">
      <alignment horizontal="left" vertical="center" wrapText="1"/>
    </xf>
    <xf numFmtId="3" fontId="35" fillId="0" borderId="88" xfId="0" applyNumberFormat="1" applyFont="1" applyBorder="1" applyAlignment="1">
      <alignment horizontal="right"/>
    </xf>
    <xf numFmtId="165" fontId="35" fillId="0" borderId="0" xfId="1199" applyNumberFormat="1" applyFont="1"/>
    <xf numFmtId="165" fontId="35" fillId="0" borderId="74" xfId="1199" applyNumberFormat="1" applyFont="1" applyBorder="1"/>
    <xf numFmtId="3" fontId="35" fillId="0" borderId="74" xfId="0" applyNumberFormat="1" applyFont="1" applyBorder="1" applyAlignment="1">
      <alignment horizontal="right" vertical="center"/>
    </xf>
    <xf numFmtId="0" fontId="3" fillId="0" borderId="0" xfId="0" applyFont="1" applyAlignment="1">
      <alignment horizontal="left" wrapText="1"/>
    </xf>
    <xf numFmtId="0" fontId="0" fillId="0" borderId="0" xfId="0" applyAlignment="1">
      <alignment horizontal="left"/>
    </xf>
    <xf numFmtId="0" fontId="35" fillId="0" borderId="46" xfId="1598" applyFont="1" applyBorder="1" applyAlignment="1">
      <alignment horizontal="left" vertical="center"/>
    </xf>
    <xf numFmtId="3" fontId="33" fillId="0" borderId="0" xfId="1598" applyNumberFormat="1" applyFont="1" applyAlignment="1">
      <alignment horizontal="right"/>
    </xf>
    <xf numFmtId="3" fontId="35" fillId="0" borderId="0" xfId="1598" applyNumberFormat="1" applyFont="1" applyAlignment="1">
      <alignment horizontal="right"/>
    </xf>
    <xf numFmtId="3" fontId="33" fillId="0" borderId="46" xfId="1598" applyNumberFormat="1" applyFont="1" applyBorder="1" applyAlignment="1">
      <alignment horizontal="right"/>
    </xf>
    <xf numFmtId="3" fontId="35" fillId="0" borderId="46" xfId="1598" applyNumberFormat="1" applyFont="1" applyBorder="1" applyAlignment="1">
      <alignment horizontal="right"/>
    </xf>
    <xf numFmtId="165" fontId="35" fillId="0" borderId="72" xfId="0" applyNumberFormat="1" applyFont="1" applyBorder="1" applyAlignment="1">
      <alignment horizontal="right"/>
    </xf>
    <xf numFmtId="0" fontId="58" fillId="0" borderId="54" xfId="0" applyFont="1" applyBorder="1" applyAlignment="1">
      <alignment horizontal="left" vertical="center"/>
    </xf>
    <xf numFmtId="0" fontId="58" fillId="0" borderId="54" xfId="0" applyFont="1" applyBorder="1" applyAlignment="1">
      <alignment horizontal="left" vertical="center" wrapText="1"/>
    </xf>
    <xf numFmtId="0" fontId="30" fillId="0" borderId="54" xfId="0" applyFont="1" applyBorder="1" applyAlignment="1">
      <alignment horizontal="left" vertical="center"/>
    </xf>
    <xf numFmtId="0" fontId="30" fillId="0" borderId="46" xfId="0" applyFont="1" applyBorder="1" applyAlignment="1">
      <alignment horizontal="left"/>
    </xf>
    <xf numFmtId="0" fontId="30" fillId="0" borderId="54" xfId="0" applyFont="1" applyBorder="1" applyAlignment="1">
      <alignment horizontal="left" vertical="top"/>
    </xf>
    <xf numFmtId="0" fontId="30" fillId="0" borderId="54" xfId="0" applyFont="1" applyBorder="1" applyAlignment="1">
      <alignment horizontal="left" vertical="center" wrapText="1"/>
    </xf>
    <xf numFmtId="0" fontId="30" fillId="0" borderId="46" xfId="0" applyFont="1" applyBorder="1" applyAlignment="1">
      <alignment horizontal="left" vertical="center" wrapText="1"/>
    </xf>
    <xf numFmtId="9" fontId="30" fillId="2" borderId="12" xfId="4" applyNumberFormat="1" applyFont="1" applyFill="1" applyBorder="1" applyAlignment="1">
      <alignment horizontal="center" vertical="center" wrapText="1"/>
    </xf>
    <xf numFmtId="0" fontId="33" fillId="0" borderId="73" xfId="0" applyFont="1" applyBorder="1" applyAlignment="1">
      <alignment horizontal="right" vertical="center" wrapText="1"/>
    </xf>
    <xf numFmtId="3" fontId="33" fillId="0" borderId="0" xfId="1605" applyNumberFormat="1" applyFont="1" applyAlignment="1">
      <alignment horizontal="right"/>
    </xf>
    <xf numFmtId="3" fontId="33" fillId="0" borderId="0" xfId="1607" applyNumberFormat="1" applyFont="1" applyAlignment="1">
      <alignment horizontal="right"/>
    </xf>
    <xf numFmtId="3" fontId="33" fillId="0" borderId="0" xfId="1606" applyNumberFormat="1" applyFont="1" applyAlignment="1">
      <alignment horizontal="right"/>
    </xf>
    <xf numFmtId="3" fontId="35" fillId="0" borderId="0" xfId="1608" applyNumberFormat="1" applyFont="1" applyAlignment="1">
      <alignment horizontal="right"/>
    </xf>
    <xf numFmtId="3" fontId="33" fillId="0" borderId="74" xfId="0" applyNumberFormat="1" applyFont="1" applyBorder="1" applyAlignment="1">
      <alignment horizontal="right" vertical="center"/>
    </xf>
    <xf numFmtId="3" fontId="3" fillId="0" borderId="0" xfId="1610" applyNumberFormat="1" applyFont="1"/>
    <xf numFmtId="3" fontId="3" fillId="0" borderId="0" xfId="1609" applyNumberFormat="1" applyFont="1"/>
    <xf numFmtId="3" fontId="3" fillId="0" borderId="73" xfId="1609" applyNumberFormat="1" applyFont="1" applyBorder="1"/>
    <xf numFmtId="3" fontId="3" fillId="0" borderId="73" xfId="0" applyNumberFormat="1" applyFont="1" applyBorder="1"/>
    <xf numFmtId="165" fontId="3" fillId="0" borderId="0" xfId="1199" applyNumberFormat="1" applyFont="1" applyAlignment="1">
      <alignment vertical="center"/>
    </xf>
    <xf numFmtId="165" fontId="3" fillId="0" borderId="73" xfId="1199" applyNumberFormat="1" applyFont="1" applyBorder="1" applyAlignment="1">
      <alignment vertical="center"/>
    </xf>
    <xf numFmtId="165" fontId="33" fillId="0" borderId="46" xfId="0" applyNumberFormat="1" applyFont="1" applyBorder="1" applyAlignment="1">
      <alignment horizontal="right"/>
    </xf>
    <xf numFmtId="3" fontId="3" fillId="0" borderId="0" xfId="1598" applyNumberFormat="1" applyFont="1" applyAlignment="1">
      <alignment horizontal="right"/>
    </xf>
    <xf numFmtId="3" fontId="3" fillId="0" borderId="46" xfId="1598" applyNumberFormat="1" applyFont="1" applyBorder="1" applyAlignment="1">
      <alignment horizontal="right"/>
    </xf>
    <xf numFmtId="3" fontId="30" fillId="0" borderId="46" xfId="0" applyNumberFormat="1" applyFont="1" applyBorder="1" applyAlignment="1">
      <alignment horizontal="right" vertical="center"/>
    </xf>
    <xf numFmtId="3" fontId="3" fillId="0" borderId="46" xfId="0" applyNumberFormat="1" applyFont="1" applyBorder="1" applyAlignment="1">
      <alignment horizontal="right" vertical="center"/>
    </xf>
    <xf numFmtId="0" fontId="30" fillId="0" borderId="46" xfId="0" applyFont="1" applyBorder="1" applyAlignment="1">
      <alignment horizontal="right"/>
    </xf>
    <xf numFmtId="0" fontId="0" fillId="0" borderId="0" xfId="0" applyAlignment="1">
      <alignment horizontal="right"/>
    </xf>
    <xf numFmtId="0" fontId="0" fillId="0" borderId="46" xfId="0" applyBorder="1" applyAlignment="1">
      <alignment horizontal="right"/>
    </xf>
    <xf numFmtId="3" fontId="30" fillId="0" borderId="46" xfId="0" applyNumberFormat="1" applyFont="1" applyBorder="1" applyAlignment="1">
      <alignment horizontal="right"/>
    </xf>
    <xf numFmtId="0" fontId="0" fillId="0" borderId="74" xfId="0" applyBorder="1" applyAlignment="1">
      <alignment horizontal="right"/>
    </xf>
    <xf numFmtId="0" fontId="30" fillId="0" borderId="0" xfId="1196" applyFont="1"/>
    <xf numFmtId="0" fontId="0" fillId="0" borderId="0" xfId="1196" applyFont="1"/>
    <xf numFmtId="0" fontId="0" fillId="0" borderId="1" xfId="0" applyBorder="1"/>
    <xf numFmtId="3" fontId="0" fillId="0" borderId="0" xfId="1196" applyNumberFormat="1" applyFont="1"/>
    <xf numFmtId="0" fontId="30" fillId="0" borderId="88" xfId="0" applyFont="1" applyBorder="1" applyAlignment="1">
      <alignment horizontal="right"/>
    </xf>
    <xf numFmtId="0" fontId="30" fillId="2" borderId="1" xfId="0" applyFont="1" applyFill="1" applyBorder="1" applyAlignment="1">
      <alignment horizontal="left" vertical="center"/>
    </xf>
    <xf numFmtId="0" fontId="30" fillId="2" borderId="1" xfId="0" applyFont="1" applyFill="1" applyBorder="1" applyAlignment="1">
      <alignment horizontal="left" vertical="center" wrapText="1"/>
    </xf>
    <xf numFmtId="0" fontId="0" fillId="0" borderId="0" xfId="1196" applyFont="1" applyAlignment="1">
      <alignment horizontal="left" vertical="center"/>
    </xf>
    <xf numFmtId="0" fontId="0" fillId="0" borderId="0" xfId="0" applyAlignment="1">
      <alignment horizontal="center"/>
    </xf>
    <xf numFmtId="0" fontId="3" fillId="0" borderId="74" xfId="1" applyFont="1" applyBorder="1" applyAlignment="1">
      <alignment horizontal="right"/>
    </xf>
    <xf numFmtId="0" fontId="3" fillId="0" borderId="0" xfId="1" applyFont="1" applyAlignment="1">
      <alignment horizontal="right"/>
    </xf>
    <xf numFmtId="0" fontId="3" fillId="0" borderId="73" xfId="1" applyFont="1" applyBorder="1" applyAlignment="1">
      <alignment horizontal="right"/>
    </xf>
    <xf numFmtId="0" fontId="30" fillId="0" borderId="74" xfId="1" applyFont="1" applyBorder="1" applyAlignment="1">
      <alignment horizontal="right"/>
    </xf>
    <xf numFmtId="9" fontId="0" fillId="0" borderId="1" xfId="0" applyNumberFormat="1" applyBorder="1" applyAlignment="1">
      <alignment horizontal="right" vertical="center"/>
    </xf>
    <xf numFmtId="9" fontId="30" fillId="0" borderId="1" xfId="0" applyNumberFormat="1" applyFont="1" applyBorder="1" applyAlignment="1">
      <alignment horizontal="right" vertical="center"/>
    </xf>
    <xf numFmtId="3" fontId="0" fillId="0" borderId="1" xfId="0" applyNumberFormat="1" applyBorder="1" applyAlignment="1">
      <alignment horizontal="right" vertical="center"/>
    </xf>
    <xf numFmtId="3" fontId="30" fillId="0" borderId="1" xfId="0" applyNumberFormat="1" applyFont="1" applyBorder="1" applyAlignment="1">
      <alignment horizontal="right" vertical="center"/>
    </xf>
    <xf numFmtId="3" fontId="3" fillId="0" borderId="46" xfId="0" applyNumberFormat="1" applyFont="1" applyBorder="1" applyAlignment="1">
      <alignment vertical="center"/>
    </xf>
    <xf numFmtId="3" fontId="0" fillId="0" borderId="46" xfId="0" applyNumberFormat="1" applyBorder="1" applyAlignment="1">
      <alignment vertical="center"/>
    </xf>
    <xf numFmtId="3" fontId="3" fillId="0" borderId="52" xfId="0" applyNumberFormat="1" applyFont="1" applyBorder="1" applyAlignment="1">
      <alignment vertical="center"/>
    </xf>
    <xf numFmtId="9" fontId="3" fillId="0" borderId="0" xfId="0" applyNumberFormat="1" applyFont="1" applyAlignment="1">
      <alignment vertical="center"/>
    </xf>
    <xf numFmtId="9" fontId="3" fillId="0" borderId="52" xfId="0" applyNumberFormat="1" applyFont="1" applyBorder="1" applyAlignment="1">
      <alignment vertical="center"/>
    </xf>
    <xf numFmtId="9" fontId="3" fillId="0" borderId="0" xfId="1199" applyFont="1" applyAlignment="1">
      <alignment vertical="center"/>
    </xf>
    <xf numFmtId="9" fontId="0" fillId="0" borderId="0" xfId="0" applyNumberFormat="1" applyAlignment="1">
      <alignment vertical="center"/>
    </xf>
    <xf numFmtId="9" fontId="3" fillId="0" borderId="46" xfId="0" applyNumberFormat="1" applyFont="1" applyBorder="1" applyAlignment="1">
      <alignment vertical="center"/>
    </xf>
    <xf numFmtId="9" fontId="0" fillId="0" borderId="46" xfId="0" applyNumberFormat="1" applyBorder="1" applyAlignment="1">
      <alignment vertical="center"/>
    </xf>
    <xf numFmtId="0" fontId="3" fillId="0" borderId="52" xfId="0" applyFont="1" applyBorder="1" applyAlignment="1">
      <alignment vertical="center"/>
    </xf>
    <xf numFmtId="0" fontId="30" fillId="2" borderId="3" xfId="4" applyFont="1" applyFill="1" applyBorder="1" applyAlignment="1">
      <alignment horizontal="left" vertical="center" wrapText="1"/>
    </xf>
    <xf numFmtId="0" fontId="35" fillId="2" borderId="4" xfId="1194" applyFont="1" applyFill="1" applyBorder="1" applyAlignment="1">
      <alignment horizontal="left" vertical="center" wrapText="1"/>
    </xf>
    <xf numFmtId="0" fontId="35" fillId="2" borderId="76" xfId="1194" applyFont="1" applyFill="1" applyBorder="1" applyAlignment="1">
      <alignment horizontal="left" vertical="center" wrapText="1"/>
    </xf>
    <xf numFmtId="3" fontId="3" fillId="0" borderId="7" xfId="4" applyNumberFormat="1" applyFont="1" applyBorder="1" applyAlignment="1">
      <alignment horizontal="right" vertical="center" wrapText="1"/>
    </xf>
    <xf numFmtId="168" fontId="3" fillId="0" borderId="1" xfId="1648" applyNumberFormat="1" applyFont="1" applyBorder="1" applyAlignment="1">
      <alignment horizontal="right" vertical="center"/>
    </xf>
    <xf numFmtId="0" fontId="3" fillId="0" borderId="1" xfId="2" applyFont="1" applyBorder="1" applyAlignment="1">
      <alignment horizontal="right" vertical="center" wrapText="1"/>
    </xf>
    <xf numFmtId="9" fontId="3" fillId="0" borderId="1" xfId="2" applyNumberFormat="1" applyFont="1" applyBorder="1" applyAlignment="1">
      <alignment horizontal="right" vertical="center" wrapText="1"/>
    </xf>
    <xf numFmtId="3" fontId="3" fillId="0" borderId="84" xfId="4" applyNumberFormat="1" applyFont="1" applyBorder="1" applyAlignment="1">
      <alignment horizontal="right" vertical="center" wrapText="1"/>
    </xf>
    <xf numFmtId="9" fontId="3" fillId="0" borderId="7" xfId="1161" applyFont="1" applyBorder="1" applyAlignment="1">
      <alignment horizontal="right" vertical="center" wrapText="1"/>
    </xf>
    <xf numFmtId="3" fontId="30" fillId="2" borderId="11" xfId="4" applyNumberFormat="1" applyFont="1" applyFill="1" applyBorder="1" applyAlignment="1">
      <alignment horizontal="right" vertical="center" wrapText="1"/>
    </xf>
    <xf numFmtId="9" fontId="30" fillId="2" borderId="101" xfId="4" applyNumberFormat="1" applyFont="1" applyFill="1" applyBorder="1" applyAlignment="1">
      <alignment horizontal="right" vertical="center" wrapText="1"/>
    </xf>
    <xf numFmtId="0" fontId="35" fillId="2" borderId="77" xfId="1194" applyFont="1" applyFill="1" applyBorder="1" applyAlignment="1">
      <alignment horizontal="left" vertical="center" wrapText="1"/>
    </xf>
    <xf numFmtId="1" fontId="66" fillId="0" borderId="1" xfId="1650" applyNumberFormat="1" applyFont="1" applyBorder="1" applyAlignment="1">
      <alignment horizontal="right" vertical="center"/>
    </xf>
    <xf numFmtId="168" fontId="66" fillId="0" borderId="1" xfId="1649" applyNumberFormat="1" applyFont="1" applyBorder="1" applyAlignment="1">
      <alignment horizontal="right" vertical="center"/>
    </xf>
    <xf numFmtId="1" fontId="66" fillId="0" borderId="1" xfId="1650" applyNumberFormat="1" applyFont="1" applyBorder="1" applyAlignment="1">
      <alignment horizontal="right" vertical="center" wrapText="1"/>
    </xf>
    <xf numFmtId="3" fontId="3" fillId="0" borderId="1" xfId="4" applyNumberFormat="1" applyFont="1" applyBorder="1" applyAlignment="1">
      <alignment horizontal="right" vertical="center" wrapText="1"/>
    </xf>
    <xf numFmtId="9" fontId="3" fillId="0" borderId="1" xfId="1161" applyFont="1" applyBorder="1" applyAlignment="1">
      <alignment horizontal="right" vertical="center" wrapText="1"/>
    </xf>
    <xf numFmtId="0" fontId="67" fillId="0" borderId="1" xfId="2" applyFont="1" applyBorder="1" applyAlignment="1">
      <alignment horizontal="right" vertical="center" wrapText="1"/>
    </xf>
    <xf numFmtId="3" fontId="66" fillId="0" borderId="1" xfId="1654" applyNumberFormat="1" applyFont="1" applyBorder="1" applyAlignment="1">
      <alignment horizontal="right" vertical="center"/>
    </xf>
    <xf numFmtId="168" fontId="66" fillId="0" borderId="1" xfId="1658" applyNumberFormat="1" applyFont="1" applyBorder="1" applyAlignment="1">
      <alignment horizontal="right" vertical="center"/>
    </xf>
    <xf numFmtId="3" fontId="35" fillId="2" borderId="102" xfId="4" applyNumberFormat="1" applyFont="1" applyFill="1" applyBorder="1" applyAlignment="1">
      <alignment horizontal="right" vertical="center" wrapText="1"/>
    </xf>
    <xf numFmtId="3" fontId="35" fillId="2" borderId="11" xfId="4" applyNumberFormat="1" applyFont="1" applyFill="1" applyBorder="1" applyAlignment="1">
      <alignment horizontal="right" vertical="center" wrapText="1"/>
    </xf>
    <xf numFmtId="9" fontId="35" fillId="2" borderId="101" xfId="4" applyNumberFormat="1" applyFont="1" applyFill="1" applyBorder="1" applyAlignment="1">
      <alignment horizontal="right" vertical="center" wrapText="1"/>
    </xf>
    <xf numFmtId="3" fontId="66" fillId="0" borderId="1" xfId="1660" applyNumberFormat="1" applyFont="1" applyBorder="1" applyAlignment="1">
      <alignment horizontal="right" vertical="center"/>
    </xf>
    <xf numFmtId="168" fontId="66" fillId="0" borderId="1" xfId="1664" applyNumberFormat="1" applyFont="1" applyBorder="1" applyAlignment="1">
      <alignment horizontal="right" vertical="center"/>
    </xf>
    <xf numFmtId="9" fontId="3" fillId="0" borderId="102" xfId="1161" applyFont="1" applyFill="1" applyBorder="1" applyAlignment="1">
      <alignment horizontal="right" vertical="center" wrapText="1"/>
    </xf>
    <xf numFmtId="0" fontId="30" fillId="0" borderId="46" xfId="0" applyFont="1" applyBorder="1" applyAlignment="1">
      <alignment horizontal="left" vertical="center"/>
    </xf>
    <xf numFmtId="3" fontId="0" fillId="0" borderId="52" xfId="0" applyNumberFormat="1" applyBorder="1" applyAlignment="1">
      <alignment horizontal="right" vertical="center" wrapText="1"/>
    </xf>
    <xf numFmtId="3" fontId="0" fillId="0" borderId="0" xfId="0" applyNumberFormat="1" applyAlignment="1">
      <alignment horizontal="right" vertical="center" wrapText="1"/>
    </xf>
    <xf numFmtId="165" fontId="0" fillId="0" borderId="46" xfId="0" applyNumberFormat="1" applyBorder="1" applyAlignment="1">
      <alignment horizontal="right" vertical="center" wrapText="1"/>
    </xf>
    <xf numFmtId="165" fontId="0" fillId="0" borderId="0" xfId="0" applyNumberFormat="1" applyAlignment="1">
      <alignment horizontal="right" vertical="center" wrapText="1"/>
    </xf>
    <xf numFmtId="3" fontId="0" fillId="0" borderId="0" xfId="0" applyNumberFormat="1" applyAlignment="1">
      <alignment horizontal="right" vertical="center"/>
    </xf>
    <xf numFmtId="165" fontId="0" fillId="0" borderId="46" xfId="0" applyNumberFormat="1" applyBorder="1" applyAlignment="1">
      <alignment horizontal="right" vertical="center"/>
    </xf>
    <xf numFmtId="165" fontId="33" fillId="0" borderId="46" xfId="0" applyNumberFormat="1" applyFont="1" applyBorder="1" applyAlignment="1">
      <alignment horizontal="right" vertical="center"/>
    </xf>
    <xf numFmtId="3" fontId="0" fillId="0" borderId="52" xfId="0" applyNumberFormat="1" applyBorder="1" applyAlignment="1">
      <alignment horizontal="right" vertical="center"/>
    </xf>
    <xf numFmtId="0" fontId="0" fillId="39" borderId="0" xfId="0" applyFill="1" applyAlignment="1">
      <alignment horizontal="right" vertical="center"/>
    </xf>
    <xf numFmtId="0" fontId="33" fillId="39" borderId="0" xfId="0" applyFont="1" applyFill="1" applyAlignment="1">
      <alignment horizontal="right" vertical="center"/>
    </xf>
    <xf numFmtId="0" fontId="33" fillId="39" borderId="46" xfId="0" applyFont="1" applyFill="1" applyBorder="1" applyAlignment="1">
      <alignment horizontal="right" vertical="center"/>
    </xf>
    <xf numFmtId="0" fontId="0" fillId="0" borderId="52" xfId="0" applyBorder="1" applyAlignment="1">
      <alignment horizontal="right" vertical="center"/>
    </xf>
    <xf numFmtId="0" fontId="33" fillId="0" borderId="52" xfId="0" applyFont="1" applyBorder="1" applyAlignment="1">
      <alignment horizontal="right" vertical="center"/>
    </xf>
    <xf numFmtId="165" fontId="0" fillId="0" borderId="46" xfId="1199" applyNumberFormat="1" applyFont="1" applyBorder="1" applyAlignment="1">
      <alignment horizontal="right" vertical="center"/>
    </xf>
    <xf numFmtId="3" fontId="33" fillId="0" borderId="0" xfId="1602" applyNumberFormat="1" applyFont="1" applyAlignment="1">
      <alignment horizontal="right" vertical="center"/>
    </xf>
    <xf numFmtId="3" fontId="33" fillId="0" borderId="0" xfId="1603" applyNumberFormat="1" applyFont="1" applyAlignment="1">
      <alignment horizontal="right" vertical="center"/>
    </xf>
    <xf numFmtId="3" fontId="33" fillId="0" borderId="0" xfId="1604" applyNumberFormat="1" applyFont="1" applyAlignment="1">
      <alignment horizontal="right" vertical="center"/>
    </xf>
    <xf numFmtId="0" fontId="3" fillId="0" borderId="0" xfId="0" applyFont="1" applyAlignment="1">
      <alignment horizontal="left" vertical="center" wrapText="1"/>
    </xf>
    <xf numFmtId="0" fontId="3" fillId="0" borderId="73" xfId="0" applyFont="1" applyBorder="1" applyAlignment="1">
      <alignment horizontal="left" vertical="center" wrapText="1"/>
    </xf>
    <xf numFmtId="0" fontId="34" fillId="0" borderId="0" xfId="0" applyFont="1" applyAlignment="1">
      <alignment horizontal="left" vertical="center" wrapText="1"/>
    </xf>
    <xf numFmtId="0" fontId="35" fillId="2" borderId="4" xfId="1317" applyNumberFormat="1" applyFont="1" applyFill="1" applyBorder="1" applyAlignment="1">
      <alignment horizontal="left" vertical="center" wrapText="1"/>
    </xf>
    <xf numFmtId="0" fontId="3" fillId="38" borderId="105" xfId="0" applyFont="1" applyFill="1" applyBorder="1" applyAlignment="1">
      <alignment horizontal="left"/>
    </xf>
    <xf numFmtId="0" fontId="3" fillId="38" borderId="86" xfId="0" applyFont="1" applyFill="1" applyBorder="1" applyAlignment="1">
      <alignment horizontal="left"/>
    </xf>
    <xf numFmtId="0" fontId="3" fillId="38" borderId="71" xfId="0" applyFont="1" applyFill="1" applyBorder="1" applyAlignment="1">
      <alignment horizontal="left"/>
    </xf>
    <xf numFmtId="0" fontId="35" fillId="0" borderId="46" xfId="1" applyFont="1" applyBorder="1" applyAlignment="1">
      <alignment horizontal="left"/>
    </xf>
    <xf numFmtId="0" fontId="30" fillId="38" borderId="71" xfId="0" applyFont="1" applyFill="1" applyBorder="1" applyAlignment="1">
      <alignment horizontal="left"/>
    </xf>
    <xf numFmtId="0" fontId="54" fillId="38" borderId="0" xfId="1193" applyFont="1" applyFill="1" applyAlignment="1" applyProtection="1">
      <alignment vertical="center"/>
    </xf>
    <xf numFmtId="0" fontId="68" fillId="0" borderId="54" xfId="1598" applyFont="1" applyBorder="1" applyAlignment="1">
      <alignment horizontal="left" vertical="center" wrapText="1"/>
    </xf>
    <xf numFmtId="165" fontId="33" fillId="0" borderId="73" xfId="0" applyNumberFormat="1" applyFont="1" applyBorder="1" applyAlignment="1">
      <alignment horizontal="right" vertical="center" wrapText="1"/>
    </xf>
    <xf numFmtId="9" fontId="35" fillId="0" borderId="73" xfId="0" applyNumberFormat="1" applyFont="1" applyBorder="1" applyAlignment="1">
      <alignment horizontal="right" vertical="center" wrapText="1"/>
    </xf>
    <xf numFmtId="165" fontId="33" fillId="0" borderId="0" xfId="0" applyNumberFormat="1" applyFont="1" applyAlignment="1">
      <alignment horizontal="right" vertical="center" wrapText="1"/>
    </xf>
    <xf numFmtId="9" fontId="35" fillId="0" borderId="73" xfId="0" applyNumberFormat="1" applyFont="1" applyBorder="1" applyAlignment="1">
      <alignment horizontal="right" vertical="center"/>
    </xf>
    <xf numFmtId="0" fontId="57" fillId="0" borderId="0" xfId="0" applyFont="1" applyAlignment="1">
      <alignment horizontal="center" vertical="center" wrapText="1"/>
    </xf>
    <xf numFmtId="0" fontId="57" fillId="38" borderId="0" xfId="0" applyFont="1" applyFill="1" applyAlignment="1">
      <alignment horizontal="center" vertical="center" wrapText="1"/>
    </xf>
    <xf numFmtId="0" fontId="33" fillId="0" borderId="0" xfId="2" applyFont="1" applyAlignment="1">
      <alignment vertical="center" wrapText="1"/>
    </xf>
    <xf numFmtId="49" fontId="33" fillId="0" borderId="0" xfId="2" applyNumberFormat="1" applyFont="1" applyAlignment="1">
      <alignment vertical="center" wrapText="1"/>
    </xf>
    <xf numFmtId="166" fontId="2" fillId="41" borderId="42" xfId="1" applyNumberFormat="1" applyFont="1" applyFill="1" applyBorder="1" applyAlignment="1">
      <alignment horizontal="center"/>
    </xf>
    <xf numFmtId="166" fontId="2" fillId="41" borderId="44" xfId="1" applyNumberFormat="1" applyFont="1" applyFill="1" applyBorder="1" applyAlignment="1">
      <alignment horizontal="center"/>
    </xf>
    <xf numFmtId="166" fontId="2" fillId="41" borderId="43" xfId="1" applyNumberFormat="1" applyFont="1" applyFill="1" applyBorder="1" applyAlignment="1">
      <alignment horizontal="center"/>
    </xf>
    <xf numFmtId="9" fontId="2" fillId="40" borderId="42" xfId="1" applyNumberFormat="1" applyFont="1" applyFill="1" applyBorder="1" applyAlignment="1">
      <alignment horizontal="center"/>
    </xf>
    <xf numFmtId="9" fontId="2" fillId="40" borderId="44" xfId="1" applyNumberFormat="1" applyFont="1" applyFill="1" applyBorder="1" applyAlignment="1">
      <alignment horizontal="center"/>
    </xf>
    <xf numFmtId="9" fontId="2" fillId="40" borderId="43" xfId="1" applyNumberFormat="1" applyFont="1" applyFill="1" applyBorder="1" applyAlignment="1">
      <alignment horizontal="center"/>
    </xf>
    <xf numFmtId="3" fontId="2" fillId="40" borderId="23" xfId="1" applyNumberFormat="1" applyFont="1" applyFill="1" applyBorder="1" applyAlignment="1">
      <alignment horizontal="center" vertical="center" wrapText="1"/>
    </xf>
    <xf numFmtId="3" fontId="2" fillId="40" borderId="24" xfId="1" applyNumberFormat="1" applyFont="1" applyFill="1" applyBorder="1" applyAlignment="1">
      <alignment horizontal="center" vertical="center" wrapText="1"/>
    </xf>
    <xf numFmtId="3" fontId="2" fillId="40" borderId="25" xfId="1" applyNumberFormat="1" applyFont="1" applyFill="1" applyBorder="1" applyAlignment="1">
      <alignment horizontal="center" vertical="center" wrapText="1"/>
    </xf>
    <xf numFmtId="0" fontId="24" fillId="40" borderId="23" xfId="1" applyFont="1" applyFill="1" applyBorder="1" applyAlignment="1">
      <alignment horizontal="center" vertical="center" wrapText="1"/>
    </xf>
    <xf numFmtId="0" fontId="24" fillId="40" borderId="24" xfId="1" applyFont="1" applyFill="1" applyBorder="1" applyAlignment="1">
      <alignment horizontal="center" vertical="center" wrapText="1"/>
    </xf>
    <xf numFmtId="0" fontId="24" fillId="40" borderId="25" xfId="1" applyFont="1" applyFill="1" applyBorder="1" applyAlignment="1">
      <alignment horizontal="center" vertical="center" wrapText="1"/>
    </xf>
    <xf numFmtId="166" fontId="2" fillId="40" borderId="44" xfId="1" applyNumberFormat="1" applyFont="1" applyFill="1" applyBorder="1" applyAlignment="1">
      <alignment horizontal="center"/>
    </xf>
    <xf numFmtId="166" fontId="2" fillId="40" borderId="43" xfId="1" applyNumberFormat="1" applyFont="1" applyFill="1" applyBorder="1" applyAlignment="1">
      <alignment horizontal="center"/>
    </xf>
    <xf numFmtId="166" fontId="2" fillId="40" borderId="42" xfId="1" applyNumberFormat="1" applyFont="1" applyFill="1" applyBorder="1" applyAlignment="1">
      <alignment horizontal="center"/>
    </xf>
    <xf numFmtId="3" fontId="2" fillId="40" borderId="22" xfId="1" applyNumberFormat="1" applyFont="1" applyFill="1" applyBorder="1" applyAlignment="1">
      <alignment horizontal="center" vertical="center" wrapText="1"/>
    </xf>
    <xf numFmtId="3" fontId="2" fillId="40" borderId="52" xfId="1" applyNumberFormat="1" applyFont="1" applyFill="1" applyBorder="1" applyAlignment="1">
      <alignment horizontal="center" vertical="center" wrapText="1"/>
    </xf>
    <xf numFmtId="3" fontId="2" fillId="40" borderId="48" xfId="1" applyNumberFormat="1" applyFont="1" applyFill="1" applyBorder="1" applyAlignment="1">
      <alignment horizontal="center" vertical="center" wrapText="1"/>
    </xf>
    <xf numFmtId="0" fontId="24" fillId="40" borderId="22" xfId="1" applyFont="1" applyFill="1" applyBorder="1" applyAlignment="1">
      <alignment horizontal="center" vertical="center" wrapText="1"/>
    </xf>
    <xf numFmtId="0" fontId="24" fillId="40" borderId="52" xfId="1" applyFont="1" applyFill="1" applyBorder="1" applyAlignment="1">
      <alignment horizontal="center" vertical="center" wrapText="1"/>
    </xf>
    <xf numFmtId="0" fontId="24" fillId="40" borderId="48" xfId="1" applyFont="1" applyFill="1" applyBorder="1" applyAlignment="1">
      <alignment horizontal="center" vertical="center" wrapText="1"/>
    </xf>
    <xf numFmtId="0" fontId="30" fillId="0" borderId="0" xfId="0" applyFont="1" applyAlignment="1">
      <alignment horizontal="center" vertical="center"/>
    </xf>
    <xf numFmtId="0" fontId="30" fillId="0" borderId="46" xfId="0" applyFont="1" applyBorder="1" applyAlignment="1">
      <alignment horizontal="center" vertical="center"/>
    </xf>
    <xf numFmtId="0" fontId="30" fillId="0" borderId="52" xfId="0" applyFont="1" applyBorder="1" applyAlignment="1">
      <alignment horizontal="center" vertical="center"/>
    </xf>
    <xf numFmtId="0" fontId="35" fillId="0" borderId="52" xfId="0" applyFont="1" applyBorder="1" applyAlignment="1">
      <alignment horizontal="left" vertical="center"/>
    </xf>
    <xf numFmtId="0" fontId="35" fillId="0" borderId="0" xfId="0" applyFont="1" applyAlignment="1">
      <alignment horizontal="left" vertical="center"/>
    </xf>
    <xf numFmtId="0" fontId="35" fillId="0" borderId="46" xfId="0" applyFont="1" applyBorder="1" applyAlignment="1">
      <alignment horizontal="left" vertical="center"/>
    </xf>
    <xf numFmtId="0" fontId="35" fillId="0" borderId="52" xfId="0" applyFont="1" applyBorder="1" applyAlignment="1">
      <alignment horizontal="left" vertical="center" wrapText="1"/>
    </xf>
    <xf numFmtId="0" fontId="35" fillId="0" borderId="0" xfId="0" applyFont="1" applyAlignment="1">
      <alignment horizontal="left" vertical="center" wrapText="1"/>
    </xf>
    <xf numFmtId="0" fontId="35" fillId="0" borderId="46" xfId="0" applyFont="1" applyBorder="1" applyAlignment="1">
      <alignment horizontal="left" vertical="center" wrapText="1"/>
    </xf>
    <xf numFmtId="0" fontId="30" fillId="0" borderId="104" xfId="0" applyFont="1" applyBorder="1" applyAlignment="1">
      <alignment horizontal="center" vertical="center" wrapText="1"/>
    </xf>
    <xf numFmtId="0" fontId="30" fillId="0" borderId="104" xfId="0" applyFont="1" applyBorder="1" applyAlignment="1">
      <alignment horizontal="center" vertical="center"/>
    </xf>
    <xf numFmtId="0" fontId="30" fillId="0" borderId="74" xfId="0" applyFont="1" applyBorder="1" applyAlignment="1">
      <alignment horizontal="left" vertical="center"/>
    </xf>
    <xf numFmtId="0" fontId="30" fillId="0" borderId="73" xfId="0" applyFont="1" applyBorder="1" applyAlignment="1">
      <alignment horizontal="left" vertical="center"/>
    </xf>
    <xf numFmtId="0" fontId="30" fillId="0" borderId="72" xfId="0" applyFont="1" applyBorder="1" applyAlignment="1">
      <alignment horizontal="center" vertical="center" wrapText="1"/>
    </xf>
    <xf numFmtId="0" fontId="30" fillId="0" borderId="72" xfId="0" applyFont="1" applyBorder="1" applyAlignment="1">
      <alignment horizontal="center" vertical="center"/>
    </xf>
    <xf numFmtId="0" fontId="0" fillId="0" borderId="74" xfId="0" applyBorder="1" applyAlignment="1">
      <alignment vertical="center"/>
    </xf>
    <xf numFmtId="0" fontId="0" fillId="0" borderId="73" xfId="0" applyBorder="1" applyAlignment="1">
      <alignment vertical="center"/>
    </xf>
    <xf numFmtId="0" fontId="30" fillId="0" borderId="74"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4"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xf>
    <xf numFmtId="0" fontId="30" fillId="0" borderId="90" xfId="0" applyFont="1" applyBorder="1" applyAlignment="1">
      <alignment horizontal="center"/>
    </xf>
    <xf numFmtId="0" fontId="3" fillId="0" borderId="0" xfId="0" applyFont="1" applyAlignment="1">
      <alignment wrapText="1"/>
    </xf>
    <xf numFmtId="0" fontId="30" fillId="0" borderId="74" xfId="0" applyFont="1" applyBorder="1" applyAlignment="1">
      <alignment horizontal="left" vertical="center" wrapText="1"/>
    </xf>
    <xf numFmtId="0" fontId="30" fillId="0" borderId="73" xfId="0" applyFont="1" applyBorder="1" applyAlignment="1">
      <alignment horizontal="left" vertical="center" wrapText="1"/>
    </xf>
    <xf numFmtId="0" fontId="0" fillId="0" borderId="74" xfId="0" applyBorder="1" applyAlignment="1">
      <alignment horizontal="left" vertical="center"/>
    </xf>
    <xf numFmtId="0" fontId="0" fillId="0" borderId="0" xfId="0" applyAlignment="1">
      <alignment horizontal="left" vertical="center"/>
    </xf>
    <xf numFmtId="0" fontId="0" fillId="0" borderId="73" xfId="0" applyBorder="1" applyAlignment="1">
      <alignment horizontal="left" vertical="center"/>
    </xf>
    <xf numFmtId="0" fontId="0" fillId="0" borderId="0" xfId="0" applyAlignment="1">
      <alignment vertical="center"/>
    </xf>
    <xf numFmtId="0" fontId="34" fillId="0" borderId="74" xfId="0" applyFont="1" applyBorder="1" applyAlignment="1">
      <alignment horizontal="left" vertical="center"/>
    </xf>
    <xf numFmtId="0" fontId="34" fillId="0" borderId="0" xfId="0" applyFont="1" applyAlignment="1">
      <alignment horizontal="left" vertical="center"/>
    </xf>
    <xf numFmtId="0" fontId="34" fillId="0" borderId="73" xfId="0" applyFont="1" applyBorder="1" applyAlignment="1">
      <alignment horizontal="left" vertical="center"/>
    </xf>
    <xf numFmtId="0" fontId="3" fillId="0" borderId="74" xfId="0" applyFont="1" applyBorder="1" applyAlignment="1">
      <alignment horizontal="left" vertical="center"/>
    </xf>
    <xf numFmtId="0" fontId="3" fillId="0" borderId="0" xfId="0" applyFont="1" applyAlignment="1">
      <alignment horizontal="left" vertical="center"/>
    </xf>
    <xf numFmtId="0" fontId="3" fillId="0" borderId="73" xfId="0" applyFont="1" applyBorder="1" applyAlignment="1">
      <alignment horizontal="left" vertical="center"/>
    </xf>
    <xf numFmtId="0" fontId="34" fillId="0" borderId="74" xfId="0" applyFont="1" applyBorder="1" applyAlignment="1">
      <alignment horizontal="left" vertical="center" wrapText="1"/>
    </xf>
    <xf numFmtId="0" fontId="34" fillId="0" borderId="0" xfId="0" applyFont="1" applyAlignment="1">
      <alignment horizontal="left" vertical="center" wrapText="1"/>
    </xf>
    <xf numFmtId="0" fontId="34" fillId="0" borderId="73" xfId="0" applyFont="1" applyBorder="1" applyAlignment="1">
      <alignment horizontal="left" vertical="center" wrapText="1"/>
    </xf>
    <xf numFmtId="0" fontId="34" fillId="0" borderId="74" xfId="0" applyFont="1" applyBorder="1" applyAlignment="1">
      <alignment vertical="center"/>
    </xf>
    <xf numFmtId="0" fontId="34" fillId="0" borderId="0" xfId="0" applyFont="1" applyAlignment="1">
      <alignment vertical="center"/>
    </xf>
    <xf numFmtId="0" fontId="34" fillId="0" borderId="73" xfId="0" applyFont="1" applyBorder="1" applyAlignment="1">
      <alignment vertical="center"/>
    </xf>
    <xf numFmtId="0" fontId="58" fillId="0" borderId="74" xfId="0" applyFont="1" applyBorder="1" applyAlignment="1">
      <alignment horizontal="left" vertical="center"/>
    </xf>
    <xf numFmtId="0" fontId="58" fillId="0" borderId="73" xfId="0" applyFont="1" applyBorder="1" applyAlignment="1">
      <alignment horizontal="left" vertical="center"/>
    </xf>
  </cellXfs>
  <cellStyles count="1675">
    <cellStyle name="20% - Accent1" xfId="1627" builtinId="30" customBuiltin="1"/>
    <cellStyle name="20% - Accent1 2" xfId="6" xr:uid="{00000000-0005-0000-0000-000000000000}"/>
    <cellStyle name="20% - Accent1 2 2" xfId="7" xr:uid="{00000000-0005-0000-0000-000001000000}"/>
    <cellStyle name="20% - Accent1 2 2 2" xfId="8" xr:uid="{00000000-0005-0000-0000-000002000000}"/>
    <cellStyle name="20% - Accent1 3" xfId="9" xr:uid="{00000000-0005-0000-0000-000003000000}"/>
    <cellStyle name="20% - Accent1 3 2" xfId="10" xr:uid="{00000000-0005-0000-0000-000004000000}"/>
    <cellStyle name="20% - Accent1 4" xfId="11" xr:uid="{00000000-0005-0000-0000-000005000000}"/>
    <cellStyle name="20% - Accent1 4 2" xfId="12" xr:uid="{00000000-0005-0000-0000-000006000000}"/>
    <cellStyle name="20% - Accent1 5" xfId="13" xr:uid="{00000000-0005-0000-0000-000007000000}"/>
    <cellStyle name="20% - Accent1 5 2" xfId="14" xr:uid="{00000000-0005-0000-0000-000008000000}"/>
    <cellStyle name="20% - Accent1 6" xfId="15" xr:uid="{00000000-0005-0000-0000-000009000000}"/>
    <cellStyle name="20% - Accent1 6 2" xfId="16" xr:uid="{00000000-0005-0000-0000-00000A000000}"/>
    <cellStyle name="20% - Accent1 7" xfId="17" xr:uid="{00000000-0005-0000-0000-00000B000000}"/>
    <cellStyle name="20% - Accent1 7 2" xfId="18" xr:uid="{00000000-0005-0000-0000-00000C000000}"/>
    <cellStyle name="20% - Accent2" xfId="1630" builtinId="34" customBuiltin="1"/>
    <cellStyle name="20% - Accent2 2" xfId="19" xr:uid="{00000000-0005-0000-0000-00000D000000}"/>
    <cellStyle name="20% - Accent2 2 2" xfId="20" xr:uid="{00000000-0005-0000-0000-00000E000000}"/>
    <cellStyle name="20% - Accent2 2 2 2" xfId="21" xr:uid="{00000000-0005-0000-0000-00000F000000}"/>
    <cellStyle name="20% - Accent2 3" xfId="22" xr:uid="{00000000-0005-0000-0000-000010000000}"/>
    <cellStyle name="20% - Accent2 3 2" xfId="23" xr:uid="{00000000-0005-0000-0000-000011000000}"/>
    <cellStyle name="20% - Accent2 4" xfId="24" xr:uid="{00000000-0005-0000-0000-000012000000}"/>
    <cellStyle name="20% - Accent2 4 2" xfId="25" xr:uid="{00000000-0005-0000-0000-000013000000}"/>
    <cellStyle name="20% - Accent2 5" xfId="26" xr:uid="{00000000-0005-0000-0000-000014000000}"/>
    <cellStyle name="20% - Accent2 5 2" xfId="27" xr:uid="{00000000-0005-0000-0000-000015000000}"/>
    <cellStyle name="20% - Accent2 6" xfId="28" xr:uid="{00000000-0005-0000-0000-000016000000}"/>
    <cellStyle name="20% - Accent2 6 2" xfId="29" xr:uid="{00000000-0005-0000-0000-000017000000}"/>
    <cellStyle name="20% - Accent2 7" xfId="30" xr:uid="{00000000-0005-0000-0000-000018000000}"/>
    <cellStyle name="20% - Accent2 7 2" xfId="31" xr:uid="{00000000-0005-0000-0000-000019000000}"/>
    <cellStyle name="20% - Accent3" xfId="1633" builtinId="38" customBuiltin="1"/>
    <cellStyle name="20% - Accent3 2" xfId="32" xr:uid="{00000000-0005-0000-0000-00001A000000}"/>
    <cellStyle name="20% - Accent3 2 2" xfId="33" xr:uid="{00000000-0005-0000-0000-00001B000000}"/>
    <cellStyle name="20% - Accent3 2 2 2" xfId="34" xr:uid="{00000000-0005-0000-0000-00001C000000}"/>
    <cellStyle name="20% - Accent3 3" xfId="35" xr:uid="{00000000-0005-0000-0000-00001D000000}"/>
    <cellStyle name="20% - Accent3 3 2" xfId="36" xr:uid="{00000000-0005-0000-0000-00001E000000}"/>
    <cellStyle name="20% - Accent3 4" xfId="37" xr:uid="{00000000-0005-0000-0000-00001F000000}"/>
    <cellStyle name="20% - Accent3 4 2" xfId="38" xr:uid="{00000000-0005-0000-0000-000020000000}"/>
    <cellStyle name="20% - Accent3 5" xfId="39" xr:uid="{00000000-0005-0000-0000-000021000000}"/>
    <cellStyle name="20% - Accent3 5 2" xfId="40" xr:uid="{00000000-0005-0000-0000-000022000000}"/>
    <cellStyle name="20% - Accent3 6" xfId="41" xr:uid="{00000000-0005-0000-0000-000023000000}"/>
    <cellStyle name="20% - Accent3 6 2" xfId="42" xr:uid="{00000000-0005-0000-0000-000024000000}"/>
    <cellStyle name="20% - Accent3 7" xfId="43" xr:uid="{00000000-0005-0000-0000-000025000000}"/>
    <cellStyle name="20% - Accent3 7 2" xfId="44" xr:uid="{00000000-0005-0000-0000-000026000000}"/>
    <cellStyle name="20% - Accent4" xfId="1636" builtinId="42" customBuiltin="1"/>
    <cellStyle name="20% - Accent4 2" xfId="45" xr:uid="{00000000-0005-0000-0000-000027000000}"/>
    <cellStyle name="20% - Accent4 2 2" xfId="46" xr:uid="{00000000-0005-0000-0000-000028000000}"/>
    <cellStyle name="20% - Accent4 2 2 2" xfId="47" xr:uid="{00000000-0005-0000-0000-000029000000}"/>
    <cellStyle name="20% - Accent4 3" xfId="48" xr:uid="{00000000-0005-0000-0000-00002A000000}"/>
    <cellStyle name="20% - Accent4 3 2" xfId="49" xr:uid="{00000000-0005-0000-0000-00002B000000}"/>
    <cellStyle name="20% - Accent4 4" xfId="50" xr:uid="{00000000-0005-0000-0000-00002C000000}"/>
    <cellStyle name="20% - Accent4 4 2" xfId="51" xr:uid="{00000000-0005-0000-0000-00002D000000}"/>
    <cellStyle name="20% - Accent4 5" xfId="52" xr:uid="{00000000-0005-0000-0000-00002E000000}"/>
    <cellStyle name="20% - Accent4 5 2" xfId="53" xr:uid="{00000000-0005-0000-0000-00002F000000}"/>
    <cellStyle name="20% - Accent4 6" xfId="54" xr:uid="{00000000-0005-0000-0000-000030000000}"/>
    <cellStyle name="20% - Accent4 6 2" xfId="55" xr:uid="{00000000-0005-0000-0000-000031000000}"/>
    <cellStyle name="20% - Accent4 7" xfId="56" xr:uid="{00000000-0005-0000-0000-000032000000}"/>
    <cellStyle name="20% - Accent4 7 2" xfId="57" xr:uid="{00000000-0005-0000-0000-000033000000}"/>
    <cellStyle name="20% - Accent5" xfId="1639" builtinId="46" customBuiltin="1"/>
    <cellStyle name="20% - Accent5 2" xfId="58" xr:uid="{00000000-0005-0000-0000-000034000000}"/>
    <cellStyle name="20% - Accent5 2 2" xfId="59" xr:uid="{00000000-0005-0000-0000-000035000000}"/>
    <cellStyle name="20% - Accent5 2 2 2" xfId="60" xr:uid="{00000000-0005-0000-0000-000036000000}"/>
    <cellStyle name="20% - Accent5 3" xfId="61" xr:uid="{00000000-0005-0000-0000-000037000000}"/>
    <cellStyle name="20% - Accent5 3 2" xfId="62" xr:uid="{00000000-0005-0000-0000-000038000000}"/>
    <cellStyle name="20% - Accent5 4" xfId="63" xr:uid="{00000000-0005-0000-0000-000039000000}"/>
    <cellStyle name="20% - Accent5 4 2" xfId="64" xr:uid="{00000000-0005-0000-0000-00003A000000}"/>
    <cellStyle name="20% - Accent5 5" xfId="65" xr:uid="{00000000-0005-0000-0000-00003B000000}"/>
    <cellStyle name="20% - Accent5 5 2" xfId="66" xr:uid="{00000000-0005-0000-0000-00003C000000}"/>
    <cellStyle name="20% - Accent5 6" xfId="67" xr:uid="{00000000-0005-0000-0000-00003D000000}"/>
    <cellStyle name="20% - Accent5 6 2" xfId="68" xr:uid="{00000000-0005-0000-0000-00003E000000}"/>
    <cellStyle name="20% - Accent5 7" xfId="69" xr:uid="{00000000-0005-0000-0000-00003F000000}"/>
    <cellStyle name="20% - Accent5 7 2" xfId="70" xr:uid="{00000000-0005-0000-0000-000040000000}"/>
    <cellStyle name="20% - Accent6" xfId="1642" builtinId="50" customBuiltin="1"/>
    <cellStyle name="20% - Accent6 2" xfId="71" xr:uid="{00000000-0005-0000-0000-000041000000}"/>
    <cellStyle name="20% - Accent6 2 2" xfId="72" xr:uid="{00000000-0005-0000-0000-000042000000}"/>
    <cellStyle name="20% - Accent6 2 2 2" xfId="73" xr:uid="{00000000-0005-0000-0000-000043000000}"/>
    <cellStyle name="20% - Accent6 3" xfId="74" xr:uid="{00000000-0005-0000-0000-000044000000}"/>
    <cellStyle name="20% - Accent6 3 2" xfId="75" xr:uid="{00000000-0005-0000-0000-000045000000}"/>
    <cellStyle name="20% - Accent6 4" xfId="76" xr:uid="{00000000-0005-0000-0000-000046000000}"/>
    <cellStyle name="20% - Accent6 4 2" xfId="77" xr:uid="{00000000-0005-0000-0000-000047000000}"/>
    <cellStyle name="20% - Accent6 5" xfId="78" xr:uid="{00000000-0005-0000-0000-000048000000}"/>
    <cellStyle name="20% - Accent6 5 2" xfId="79" xr:uid="{00000000-0005-0000-0000-000049000000}"/>
    <cellStyle name="20% - Accent6 6" xfId="80" xr:uid="{00000000-0005-0000-0000-00004A000000}"/>
    <cellStyle name="20% - Accent6 6 2" xfId="81" xr:uid="{00000000-0005-0000-0000-00004B000000}"/>
    <cellStyle name="20% - Accent6 7" xfId="82" xr:uid="{00000000-0005-0000-0000-00004C000000}"/>
    <cellStyle name="20% - Accent6 7 2" xfId="83" xr:uid="{00000000-0005-0000-0000-00004D000000}"/>
    <cellStyle name="40% - Accent1" xfId="1628" builtinId="31" customBuiltin="1"/>
    <cellStyle name="40% - Accent1 2" xfId="84" xr:uid="{00000000-0005-0000-0000-00004E000000}"/>
    <cellStyle name="40% - Accent1 2 2" xfId="85" xr:uid="{00000000-0005-0000-0000-00004F000000}"/>
    <cellStyle name="40% - Accent1 2 2 2" xfId="86" xr:uid="{00000000-0005-0000-0000-000050000000}"/>
    <cellStyle name="40% - Accent1 3" xfId="87" xr:uid="{00000000-0005-0000-0000-000051000000}"/>
    <cellStyle name="40% - Accent1 3 2" xfId="88" xr:uid="{00000000-0005-0000-0000-000052000000}"/>
    <cellStyle name="40% - Accent1 4" xfId="89" xr:uid="{00000000-0005-0000-0000-000053000000}"/>
    <cellStyle name="40% - Accent1 4 2" xfId="90" xr:uid="{00000000-0005-0000-0000-000054000000}"/>
    <cellStyle name="40% - Accent1 5" xfId="91" xr:uid="{00000000-0005-0000-0000-000055000000}"/>
    <cellStyle name="40% - Accent1 5 2" xfId="92" xr:uid="{00000000-0005-0000-0000-000056000000}"/>
    <cellStyle name="40% - Accent1 6" xfId="93" xr:uid="{00000000-0005-0000-0000-000057000000}"/>
    <cellStyle name="40% - Accent1 6 2" xfId="94" xr:uid="{00000000-0005-0000-0000-000058000000}"/>
    <cellStyle name="40% - Accent1 7" xfId="95" xr:uid="{00000000-0005-0000-0000-000059000000}"/>
    <cellStyle name="40% - Accent1 7 2" xfId="96" xr:uid="{00000000-0005-0000-0000-00005A000000}"/>
    <cellStyle name="40% - Accent2" xfId="1631" builtinId="35" customBuiltin="1"/>
    <cellStyle name="40% - Accent2 2" xfId="97" xr:uid="{00000000-0005-0000-0000-00005B000000}"/>
    <cellStyle name="40% - Accent2 2 2" xfId="98" xr:uid="{00000000-0005-0000-0000-00005C000000}"/>
    <cellStyle name="40% - Accent2 2 2 2" xfId="99" xr:uid="{00000000-0005-0000-0000-00005D000000}"/>
    <cellStyle name="40% - Accent2 3" xfId="100" xr:uid="{00000000-0005-0000-0000-00005E000000}"/>
    <cellStyle name="40% - Accent2 3 2" xfId="101" xr:uid="{00000000-0005-0000-0000-00005F000000}"/>
    <cellStyle name="40% - Accent2 4" xfId="102" xr:uid="{00000000-0005-0000-0000-000060000000}"/>
    <cellStyle name="40% - Accent2 4 2" xfId="103" xr:uid="{00000000-0005-0000-0000-000061000000}"/>
    <cellStyle name="40% - Accent2 5" xfId="104" xr:uid="{00000000-0005-0000-0000-000062000000}"/>
    <cellStyle name="40% - Accent2 5 2" xfId="105" xr:uid="{00000000-0005-0000-0000-000063000000}"/>
    <cellStyle name="40% - Accent2 6" xfId="106" xr:uid="{00000000-0005-0000-0000-000064000000}"/>
    <cellStyle name="40% - Accent2 6 2" xfId="107" xr:uid="{00000000-0005-0000-0000-000065000000}"/>
    <cellStyle name="40% - Accent2 7" xfId="108" xr:uid="{00000000-0005-0000-0000-000066000000}"/>
    <cellStyle name="40% - Accent2 7 2" xfId="109" xr:uid="{00000000-0005-0000-0000-000067000000}"/>
    <cellStyle name="40% - Accent3" xfId="1634" builtinId="39" customBuiltin="1"/>
    <cellStyle name="40% - Accent3 2" xfId="110" xr:uid="{00000000-0005-0000-0000-000068000000}"/>
    <cellStyle name="40% - Accent3 2 2" xfId="111" xr:uid="{00000000-0005-0000-0000-000069000000}"/>
    <cellStyle name="40% - Accent3 2 2 2" xfId="112" xr:uid="{00000000-0005-0000-0000-00006A000000}"/>
    <cellStyle name="40% - Accent3 3" xfId="113" xr:uid="{00000000-0005-0000-0000-00006B000000}"/>
    <cellStyle name="40% - Accent3 3 2" xfId="114" xr:uid="{00000000-0005-0000-0000-00006C000000}"/>
    <cellStyle name="40% - Accent3 4" xfId="115" xr:uid="{00000000-0005-0000-0000-00006D000000}"/>
    <cellStyle name="40% - Accent3 4 2" xfId="116" xr:uid="{00000000-0005-0000-0000-00006E000000}"/>
    <cellStyle name="40% - Accent3 5" xfId="117" xr:uid="{00000000-0005-0000-0000-00006F000000}"/>
    <cellStyle name="40% - Accent3 5 2" xfId="118" xr:uid="{00000000-0005-0000-0000-000070000000}"/>
    <cellStyle name="40% - Accent3 6" xfId="119" xr:uid="{00000000-0005-0000-0000-000071000000}"/>
    <cellStyle name="40% - Accent3 6 2" xfId="120" xr:uid="{00000000-0005-0000-0000-000072000000}"/>
    <cellStyle name="40% - Accent3 7" xfId="121" xr:uid="{00000000-0005-0000-0000-000073000000}"/>
    <cellStyle name="40% - Accent3 7 2" xfId="122" xr:uid="{00000000-0005-0000-0000-000074000000}"/>
    <cellStyle name="40% - Accent4" xfId="1637" builtinId="43" customBuiltin="1"/>
    <cellStyle name="40% - Accent4 2" xfId="123" xr:uid="{00000000-0005-0000-0000-000075000000}"/>
    <cellStyle name="40% - Accent4 2 2" xfId="124" xr:uid="{00000000-0005-0000-0000-000076000000}"/>
    <cellStyle name="40% - Accent4 2 2 2" xfId="125" xr:uid="{00000000-0005-0000-0000-000077000000}"/>
    <cellStyle name="40% - Accent4 3" xfId="126" xr:uid="{00000000-0005-0000-0000-000078000000}"/>
    <cellStyle name="40% - Accent4 3 2" xfId="127" xr:uid="{00000000-0005-0000-0000-000079000000}"/>
    <cellStyle name="40% - Accent4 4" xfId="128" xr:uid="{00000000-0005-0000-0000-00007A000000}"/>
    <cellStyle name="40% - Accent4 4 2" xfId="129" xr:uid="{00000000-0005-0000-0000-00007B000000}"/>
    <cellStyle name="40% - Accent4 5" xfId="130" xr:uid="{00000000-0005-0000-0000-00007C000000}"/>
    <cellStyle name="40% - Accent4 5 2" xfId="131" xr:uid="{00000000-0005-0000-0000-00007D000000}"/>
    <cellStyle name="40% - Accent4 6" xfId="132" xr:uid="{00000000-0005-0000-0000-00007E000000}"/>
    <cellStyle name="40% - Accent4 6 2" xfId="133" xr:uid="{00000000-0005-0000-0000-00007F000000}"/>
    <cellStyle name="40% - Accent4 7" xfId="134" xr:uid="{00000000-0005-0000-0000-000080000000}"/>
    <cellStyle name="40% - Accent4 7 2" xfId="135" xr:uid="{00000000-0005-0000-0000-000081000000}"/>
    <cellStyle name="40% - Accent5" xfId="1640" builtinId="47" customBuiltin="1"/>
    <cellStyle name="40% - Accent5 2" xfId="136" xr:uid="{00000000-0005-0000-0000-000082000000}"/>
    <cellStyle name="40% - Accent5 2 2" xfId="137" xr:uid="{00000000-0005-0000-0000-000083000000}"/>
    <cellStyle name="40% - Accent5 2 2 2" xfId="138" xr:uid="{00000000-0005-0000-0000-000084000000}"/>
    <cellStyle name="40% - Accent5 3" xfId="139" xr:uid="{00000000-0005-0000-0000-000085000000}"/>
    <cellStyle name="40% - Accent5 3 2" xfId="140" xr:uid="{00000000-0005-0000-0000-000086000000}"/>
    <cellStyle name="40% - Accent5 4" xfId="141" xr:uid="{00000000-0005-0000-0000-000087000000}"/>
    <cellStyle name="40% - Accent5 4 2" xfId="142" xr:uid="{00000000-0005-0000-0000-000088000000}"/>
    <cellStyle name="40% - Accent5 5" xfId="143" xr:uid="{00000000-0005-0000-0000-000089000000}"/>
    <cellStyle name="40% - Accent5 5 2" xfId="144" xr:uid="{00000000-0005-0000-0000-00008A000000}"/>
    <cellStyle name="40% - Accent5 6" xfId="145" xr:uid="{00000000-0005-0000-0000-00008B000000}"/>
    <cellStyle name="40% - Accent5 6 2" xfId="146" xr:uid="{00000000-0005-0000-0000-00008C000000}"/>
    <cellStyle name="40% - Accent5 7" xfId="147" xr:uid="{00000000-0005-0000-0000-00008D000000}"/>
    <cellStyle name="40% - Accent5 7 2" xfId="148" xr:uid="{00000000-0005-0000-0000-00008E000000}"/>
    <cellStyle name="40% - Accent6" xfId="1643" builtinId="51" customBuiltin="1"/>
    <cellStyle name="40% - Accent6 2" xfId="149" xr:uid="{00000000-0005-0000-0000-00008F000000}"/>
    <cellStyle name="40% - Accent6 2 2" xfId="150" xr:uid="{00000000-0005-0000-0000-000090000000}"/>
    <cellStyle name="40% - Accent6 2 2 2" xfId="151" xr:uid="{00000000-0005-0000-0000-000091000000}"/>
    <cellStyle name="40% - Accent6 3" xfId="152" xr:uid="{00000000-0005-0000-0000-000092000000}"/>
    <cellStyle name="40% - Accent6 3 2" xfId="153" xr:uid="{00000000-0005-0000-0000-000093000000}"/>
    <cellStyle name="40% - Accent6 4" xfId="154" xr:uid="{00000000-0005-0000-0000-000094000000}"/>
    <cellStyle name="40% - Accent6 4 2" xfId="155" xr:uid="{00000000-0005-0000-0000-000095000000}"/>
    <cellStyle name="40% - Accent6 5" xfId="156" xr:uid="{00000000-0005-0000-0000-000096000000}"/>
    <cellStyle name="40% - Accent6 5 2" xfId="157" xr:uid="{00000000-0005-0000-0000-000097000000}"/>
    <cellStyle name="40% - Accent6 6" xfId="158" xr:uid="{00000000-0005-0000-0000-000098000000}"/>
    <cellStyle name="40% - Accent6 6 2" xfId="159" xr:uid="{00000000-0005-0000-0000-000099000000}"/>
    <cellStyle name="40% - Accent6 7" xfId="160" xr:uid="{00000000-0005-0000-0000-00009A000000}"/>
    <cellStyle name="40% - Accent6 7 2" xfId="161" xr:uid="{00000000-0005-0000-0000-00009B000000}"/>
    <cellStyle name="60% - Accent1 2" xfId="162" xr:uid="{00000000-0005-0000-0000-00009C000000}"/>
    <cellStyle name="60% - Accent1 3" xfId="1669" xr:uid="{78C98510-5A14-4A04-92F7-B7A950C71059}"/>
    <cellStyle name="60% - Accent2 2" xfId="163" xr:uid="{00000000-0005-0000-0000-00009D000000}"/>
    <cellStyle name="60% - Accent2 3" xfId="1670" xr:uid="{305D976A-BBF2-46EB-A571-58D7317497AB}"/>
    <cellStyle name="60% - Accent3 2" xfId="164" xr:uid="{00000000-0005-0000-0000-00009E000000}"/>
    <cellStyle name="60% - Accent3 3" xfId="1671" xr:uid="{C2822EA7-226B-40A5-B584-573C1BE3B2F1}"/>
    <cellStyle name="60% - Accent4 2" xfId="165" xr:uid="{00000000-0005-0000-0000-00009F000000}"/>
    <cellStyle name="60% - Accent4 3" xfId="1672" xr:uid="{30C187D7-92BC-4A57-910B-8E9463B388D1}"/>
    <cellStyle name="60% - Accent5 2" xfId="166" xr:uid="{00000000-0005-0000-0000-0000A0000000}"/>
    <cellStyle name="60% - Accent5 3" xfId="1673" xr:uid="{914DF1C9-618C-4B68-BAA9-71EE8D0C9A2E}"/>
    <cellStyle name="60% - Accent6 2" xfId="167" xr:uid="{00000000-0005-0000-0000-0000A1000000}"/>
    <cellStyle name="60% - Accent6 3" xfId="1674" xr:uid="{2C607DB2-8D92-4574-A270-A4493D834203}"/>
    <cellStyle name="Accent1" xfId="1626" builtinId="29" customBuiltin="1"/>
    <cellStyle name="Accent1 2" xfId="168" xr:uid="{00000000-0005-0000-0000-0000A2000000}"/>
    <cellStyle name="Accent2" xfId="1629" builtinId="33" customBuiltin="1"/>
    <cellStyle name="Accent2 2" xfId="169" xr:uid="{00000000-0005-0000-0000-0000A3000000}"/>
    <cellStyle name="Accent3" xfId="1632" builtinId="37" customBuiltin="1"/>
    <cellStyle name="Accent3 2" xfId="170" xr:uid="{00000000-0005-0000-0000-0000A4000000}"/>
    <cellStyle name="Accent4" xfId="1635" builtinId="41" customBuiltin="1"/>
    <cellStyle name="Accent4 2" xfId="171" xr:uid="{00000000-0005-0000-0000-0000A5000000}"/>
    <cellStyle name="Accent5" xfId="1638" builtinId="45" customBuiltin="1"/>
    <cellStyle name="Accent5 2" xfId="172" xr:uid="{00000000-0005-0000-0000-0000A6000000}"/>
    <cellStyle name="Accent6" xfId="1641" builtinId="49" customBuiltin="1"/>
    <cellStyle name="Accent6 2" xfId="173" xr:uid="{00000000-0005-0000-0000-0000A7000000}"/>
    <cellStyle name="Bad" xfId="1616" builtinId="27" customBuiltin="1"/>
    <cellStyle name="Bad 2" xfId="174" xr:uid="{00000000-0005-0000-0000-0000A8000000}"/>
    <cellStyle name="Calculation" xfId="1619" builtinId="22" customBuiltin="1"/>
    <cellStyle name="Calculation 2" xfId="175" xr:uid="{00000000-0005-0000-0000-0000A9000000}"/>
    <cellStyle name="Check Cell" xfId="1621" builtinId="23" customBuiltin="1"/>
    <cellStyle name="Check Cell 2" xfId="176" xr:uid="{00000000-0005-0000-0000-0000AA000000}"/>
    <cellStyle name="Comma" xfId="1600" builtinId="3"/>
    <cellStyle name="Comma 2" xfId="177" xr:uid="{00000000-0005-0000-0000-0000AB000000}"/>
    <cellStyle name="Comma 2 2" xfId="178" xr:uid="{00000000-0005-0000-0000-0000AC000000}"/>
    <cellStyle name="Comma 2 2 2" xfId="1399" xr:uid="{00000000-0005-0000-0000-0000AD000000}"/>
    <cellStyle name="Comma 2 2 3" xfId="1201" xr:uid="{00000000-0005-0000-0000-0000AC000000}"/>
    <cellStyle name="Comma 2 3" xfId="179" xr:uid="{00000000-0005-0000-0000-0000AD000000}"/>
    <cellStyle name="Comma 2 3 2" xfId="1400" xr:uid="{00000000-0005-0000-0000-0000AF000000}"/>
    <cellStyle name="Comma 2 3 3" xfId="1202" xr:uid="{00000000-0005-0000-0000-0000AE000000}"/>
    <cellStyle name="Comma 2 4" xfId="1398" xr:uid="{00000000-0005-0000-0000-0000B0000000}"/>
    <cellStyle name="Comma 2 5" xfId="1200" xr:uid="{00000000-0005-0000-0000-0000AB000000}"/>
    <cellStyle name="Comma 3" xfId="180" xr:uid="{00000000-0005-0000-0000-0000AE000000}"/>
    <cellStyle name="Comma 3 2" xfId="181" xr:uid="{00000000-0005-0000-0000-0000AF000000}"/>
    <cellStyle name="Comma 3 2 2" xfId="1402" xr:uid="{00000000-0005-0000-0000-0000B3000000}"/>
    <cellStyle name="Comma 3 2 3" xfId="1204" xr:uid="{00000000-0005-0000-0000-0000B2000000}"/>
    <cellStyle name="Comma 3 3" xfId="1401" xr:uid="{00000000-0005-0000-0000-0000B4000000}"/>
    <cellStyle name="Comma 3 4" xfId="1203" xr:uid="{00000000-0005-0000-0000-0000B1000000}"/>
    <cellStyle name="Comma 4" xfId="182" xr:uid="{00000000-0005-0000-0000-0000B0000000}"/>
    <cellStyle name="Comma 4 2" xfId="183" xr:uid="{00000000-0005-0000-0000-0000B1000000}"/>
    <cellStyle name="Comma 4 2 2" xfId="184" xr:uid="{00000000-0005-0000-0000-0000B2000000}"/>
    <cellStyle name="Comma 4 2 2 2" xfId="1405" xr:uid="{00000000-0005-0000-0000-0000B8000000}"/>
    <cellStyle name="Comma 4 2 2 3" xfId="1207" xr:uid="{00000000-0005-0000-0000-0000B7000000}"/>
    <cellStyle name="Comma 4 2 3" xfId="1404" xr:uid="{00000000-0005-0000-0000-0000B9000000}"/>
    <cellStyle name="Comma 4 2 4" xfId="1206" xr:uid="{00000000-0005-0000-0000-0000B6000000}"/>
    <cellStyle name="Comma 4 3" xfId="185" xr:uid="{00000000-0005-0000-0000-0000B3000000}"/>
    <cellStyle name="Comma 4 3 2" xfId="1406" xr:uid="{00000000-0005-0000-0000-0000BB000000}"/>
    <cellStyle name="Comma 4 3 3" xfId="1208" xr:uid="{00000000-0005-0000-0000-0000BA000000}"/>
    <cellStyle name="Comma 4 4" xfId="1403" xr:uid="{00000000-0005-0000-0000-0000BC000000}"/>
    <cellStyle name="Comma 4 5" xfId="1205" xr:uid="{00000000-0005-0000-0000-0000B5000000}"/>
    <cellStyle name="Comma 5" xfId="186" xr:uid="{00000000-0005-0000-0000-0000B4000000}"/>
    <cellStyle name="Comma 5 2" xfId="187" xr:uid="{00000000-0005-0000-0000-0000B5000000}"/>
    <cellStyle name="Comma 5 2 2" xfId="1408" xr:uid="{00000000-0005-0000-0000-0000BF000000}"/>
    <cellStyle name="Comma 5 2 3" xfId="1210" xr:uid="{00000000-0005-0000-0000-0000BE000000}"/>
    <cellStyle name="Comma 5 3" xfId="1407" xr:uid="{00000000-0005-0000-0000-0000C0000000}"/>
    <cellStyle name="Comma 5 4" xfId="1209" xr:uid="{00000000-0005-0000-0000-0000BD000000}"/>
    <cellStyle name="Comma 6" xfId="188" xr:uid="{00000000-0005-0000-0000-0000B6000000}"/>
    <cellStyle name="Comma 6 2" xfId="1409" xr:uid="{00000000-0005-0000-0000-0000C2000000}"/>
    <cellStyle name="Comma 6 3" xfId="1211" xr:uid="{00000000-0005-0000-0000-0000C1000000}"/>
    <cellStyle name="Comma 7" xfId="189" xr:uid="{00000000-0005-0000-0000-0000B7000000}"/>
    <cellStyle name="Comma 7 2" xfId="1410" xr:uid="{00000000-0005-0000-0000-0000C4000000}"/>
    <cellStyle name="Comma 7 3" xfId="1212" xr:uid="{00000000-0005-0000-0000-0000C3000000}"/>
    <cellStyle name="Comma 8" xfId="190" xr:uid="{00000000-0005-0000-0000-0000B8000000}"/>
    <cellStyle name="Comma 8 2" xfId="191" xr:uid="{00000000-0005-0000-0000-0000B9000000}"/>
    <cellStyle name="Comma 8 2 2" xfId="1412" xr:uid="{00000000-0005-0000-0000-0000C7000000}"/>
    <cellStyle name="Comma 8 2 3" xfId="1214" xr:uid="{00000000-0005-0000-0000-0000C6000000}"/>
    <cellStyle name="Comma 8 3" xfId="1411" xr:uid="{00000000-0005-0000-0000-0000C8000000}"/>
    <cellStyle name="Comma 8 4" xfId="1213" xr:uid="{00000000-0005-0000-0000-0000C5000000}"/>
    <cellStyle name="Comma 9" xfId="1665" xr:uid="{7FD53AEE-C62B-4B18-8934-CB441ED6B9DD}"/>
    <cellStyle name="Currency 10" xfId="192" xr:uid="{00000000-0005-0000-0000-0000BA000000}"/>
    <cellStyle name="Currency 10 2" xfId="193" xr:uid="{00000000-0005-0000-0000-0000BB000000}"/>
    <cellStyle name="Currency 10 2 2" xfId="194" xr:uid="{00000000-0005-0000-0000-0000BC000000}"/>
    <cellStyle name="Currency 10 2 2 2" xfId="195" xr:uid="{00000000-0005-0000-0000-0000BD000000}"/>
    <cellStyle name="Currency 10 2 2 2 2" xfId="196" xr:uid="{00000000-0005-0000-0000-0000BE000000}"/>
    <cellStyle name="Currency 10 2 2 2 2 2" xfId="1417" xr:uid="{00000000-0005-0000-0000-0000CE000000}"/>
    <cellStyle name="Currency 10 2 2 2 2 3" xfId="1219" xr:uid="{00000000-0005-0000-0000-0000CD000000}"/>
    <cellStyle name="Currency 10 2 2 2 3" xfId="197" xr:uid="{00000000-0005-0000-0000-0000BF000000}"/>
    <cellStyle name="Currency 10 2 2 2 3 2" xfId="1418" xr:uid="{00000000-0005-0000-0000-0000D0000000}"/>
    <cellStyle name="Currency 10 2 2 2 3 3" xfId="1220" xr:uid="{00000000-0005-0000-0000-0000CF000000}"/>
    <cellStyle name="Currency 10 2 2 2 4" xfId="1416" xr:uid="{00000000-0005-0000-0000-0000D1000000}"/>
    <cellStyle name="Currency 10 2 2 2 5" xfId="1218" xr:uid="{00000000-0005-0000-0000-0000CC000000}"/>
    <cellStyle name="Currency 10 2 2 3" xfId="198" xr:uid="{00000000-0005-0000-0000-0000C0000000}"/>
    <cellStyle name="Currency 10 2 2 3 2" xfId="1419" xr:uid="{00000000-0005-0000-0000-0000D3000000}"/>
    <cellStyle name="Currency 10 2 2 3 3" xfId="1221" xr:uid="{00000000-0005-0000-0000-0000D2000000}"/>
    <cellStyle name="Currency 10 2 2 4" xfId="199" xr:uid="{00000000-0005-0000-0000-0000C1000000}"/>
    <cellStyle name="Currency 10 2 2 4 2" xfId="1420" xr:uid="{00000000-0005-0000-0000-0000D5000000}"/>
    <cellStyle name="Currency 10 2 2 4 3" xfId="1222" xr:uid="{00000000-0005-0000-0000-0000D4000000}"/>
    <cellStyle name="Currency 10 2 2 5" xfId="1415" xr:uid="{00000000-0005-0000-0000-0000D6000000}"/>
    <cellStyle name="Currency 10 2 2 6" xfId="1217" xr:uid="{00000000-0005-0000-0000-0000CB000000}"/>
    <cellStyle name="Currency 10 2 3" xfId="200" xr:uid="{00000000-0005-0000-0000-0000C2000000}"/>
    <cellStyle name="Currency 10 2 3 2" xfId="201" xr:uid="{00000000-0005-0000-0000-0000C3000000}"/>
    <cellStyle name="Currency 10 2 3 2 2" xfId="1422" xr:uid="{00000000-0005-0000-0000-0000D9000000}"/>
    <cellStyle name="Currency 10 2 3 2 3" xfId="1224" xr:uid="{00000000-0005-0000-0000-0000D8000000}"/>
    <cellStyle name="Currency 10 2 3 3" xfId="202" xr:uid="{00000000-0005-0000-0000-0000C4000000}"/>
    <cellStyle name="Currency 10 2 3 3 2" xfId="1423" xr:uid="{00000000-0005-0000-0000-0000DB000000}"/>
    <cellStyle name="Currency 10 2 3 3 3" xfId="1225" xr:uid="{00000000-0005-0000-0000-0000DA000000}"/>
    <cellStyle name="Currency 10 2 3 4" xfId="1421" xr:uid="{00000000-0005-0000-0000-0000DC000000}"/>
    <cellStyle name="Currency 10 2 3 5" xfId="1223" xr:uid="{00000000-0005-0000-0000-0000D7000000}"/>
    <cellStyle name="Currency 10 2 4" xfId="203" xr:uid="{00000000-0005-0000-0000-0000C5000000}"/>
    <cellStyle name="Currency 10 2 4 2" xfId="204" xr:uid="{00000000-0005-0000-0000-0000C6000000}"/>
    <cellStyle name="Currency 10 2 4 2 2" xfId="1425" xr:uid="{00000000-0005-0000-0000-0000DF000000}"/>
    <cellStyle name="Currency 10 2 4 2 3" xfId="1227" xr:uid="{00000000-0005-0000-0000-0000DE000000}"/>
    <cellStyle name="Currency 10 2 4 3" xfId="205" xr:uid="{00000000-0005-0000-0000-0000C7000000}"/>
    <cellStyle name="Currency 10 2 4 3 2" xfId="1426" xr:uid="{00000000-0005-0000-0000-0000E1000000}"/>
    <cellStyle name="Currency 10 2 4 3 3" xfId="1228" xr:uid="{00000000-0005-0000-0000-0000E0000000}"/>
    <cellStyle name="Currency 10 2 4 4" xfId="1424" xr:uid="{00000000-0005-0000-0000-0000E2000000}"/>
    <cellStyle name="Currency 10 2 4 5" xfId="1226" xr:uid="{00000000-0005-0000-0000-0000DD000000}"/>
    <cellStyle name="Currency 10 2 5" xfId="1414" xr:uid="{00000000-0005-0000-0000-0000E3000000}"/>
    <cellStyle name="Currency 10 2 6" xfId="1216" xr:uid="{00000000-0005-0000-0000-0000CA000000}"/>
    <cellStyle name="Currency 10 3" xfId="206" xr:uid="{00000000-0005-0000-0000-0000C8000000}"/>
    <cellStyle name="Currency 10 3 2" xfId="207" xr:uid="{00000000-0005-0000-0000-0000C9000000}"/>
    <cellStyle name="Currency 10 3 2 2" xfId="208" xr:uid="{00000000-0005-0000-0000-0000CA000000}"/>
    <cellStyle name="Currency 10 3 2 2 2" xfId="1429" xr:uid="{00000000-0005-0000-0000-0000E7000000}"/>
    <cellStyle name="Currency 10 3 2 2 3" xfId="1231" xr:uid="{00000000-0005-0000-0000-0000E6000000}"/>
    <cellStyle name="Currency 10 3 2 3" xfId="209" xr:uid="{00000000-0005-0000-0000-0000CB000000}"/>
    <cellStyle name="Currency 10 3 2 3 2" xfId="1430" xr:uid="{00000000-0005-0000-0000-0000E9000000}"/>
    <cellStyle name="Currency 10 3 2 3 3" xfId="1232" xr:uid="{00000000-0005-0000-0000-0000E8000000}"/>
    <cellStyle name="Currency 10 3 2 4" xfId="1428" xr:uid="{00000000-0005-0000-0000-0000EA000000}"/>
    <cellStyle name="Currency 10 3 2 5" xfId="1230" xr:uid="{00000000-0005-0000-0000-0000E5000000}"/>
    <cellStyle name="Currency 10 3 3" xfId="210" xr:uid="{00000000-0005-0000-0000-0000CC000000}"/>
    <cellStyle name="Currency 10 3 3 2" xfId="1431" xr:uid="{00000000-0005-0000-0000-0000EC000000}"/>
    <cellStyle name="Currency 10 3 3 3" xfId="1233" xr:uid="{00000000-0005-0000-0000-0000EB000000}"/>
    <cellStyle name="Currency 10 3 4" xfId="211" xr:uid="{00000000-0005-0000-0000-0000CD000000}"/>
    <cellStyle name="Currency 10 3 4 2" xfId="1432" xr:uid="{00000000-0005-0000-0000-0000EE000000}"/>
    <cellStyle name="Currency 10 3 4 3" xfId="1234" xr:uid="{00000000-0005-0000-0000-0000ED000000}"/>
    <cellStyle name="Currency 10 3 5" xfId="1427" xr:uid="{00000000-0005-0000-0000-0000EF000000}"/>
    <cellStyle name="Currency 10 3 6" xfId="1229" xr:uid="{00000000-0005-0000-0000-0000E4000000}"/>
    <cellStyle name="Currency 10 4" xfId="212" xr:uid="{00000000-0005-0000-0000-0000CE000000}"/>
    <cellStyle name="Currency 10 4 2" xfId="213" xr:uid="{00000000-0005-0000-0000-0000CF000000}"/>
    <cellStyle name="Currency 10 4 2 2" xfId="1434" xr:uid="{00000000-0005-0000-0000-0000F2000000}"/>
    <cellStyle name="Currency 10 4 2 3" xfId="1236" xr:uid="{00000000-0005-0000-0000-0000F1000000}"/>
    <cellStyle name="Currency 10 4 3" xfId="214" xr:uid="{00000000-0005-0000-0000-0000D0000000}"/>
    <cellStyle name="Currency 10 4 3 2" xfId="1435" xr:uid="{00000000-0005-0000-0000-0000F4000000}"/>
    <cellStyle name="Currency 10 4 3 3" xfId="1237" xr:uid="{00000000-0005-0000-0000-0000F3000000}"/>
    <cellStyle name="Currency 10 4 4" xfId="1433" xr:uid="{00000000-0005-0000-0000-0000F5000000}"/>
    <cellStyle name="Currency 10 4 5" xfId="1235" xr:uid="{00000000-0005-0000-0000-0000F0000000}"/>
    <cellStyle name="Currency 10 5" xfId="215" xr:uid="{00000000-0005-0000-0000-0000D1000000}"/>
    <cellStyle name="Currency 10 5 2" xfId="216" xr:uid="{00000000-0005-0000-0000-0000D2000000}"/>
    <cellStyle name="Currency 10 5 2 2" xfId="1437" xr:uid="{00000000-0005-0000-0000-0000F8000000}"/>
    <cellStyle name="Currency 10 5 2 3" xfId="1239" xr:uid="{00000000-0005-0000-0000-0000F7000000}"/>
    <cellStyle name="Currency 10 5 3" xfId="217" xr:uid="{00000000-0005-0000-0000-0000D3000000}"/>
    <cellStyle name="Currency 10 5 3 2" xfId="1438" xr:uid="{00000000-0005-0000-0000-0000FA000000}"/>
    <cellStyle name="Currency 10 5 3 3" xfId="1240" xr:uid="{00000000-0005-0000-0000-0000F9000000}"/>
    <cellStyle name="Currency 10 5 4" xfId="1436" xr:uid="{00000000-0005-0000-0000-0000FB000000}"/>
    <cellStyle name="Currency 10 5 5" xfId="1238" xr:uid="{00000000-0005-0000-0000-0000F6000000}"/>
    <cellStyle name="Currency 10 6" xfId="1413" xr:uid="{00000000-0005-0000-0000-0000FC000000}"/>
    <cellStyle name="Currency 10 7" xfId="1215" xr:uid="{00000000-0005-0000-0000-0000C9000000}"/>
    <cellStyle name="Currency 11" xfId="218" xr:uid="{00000000-0005-0000-0000-0000D4000000}"/>
    <cellStyle name="Currency 11 2" xfId="219" xr:uid="{00000000-0005-0000-0000-0000D5000000}"/>
    <cellStyle name="Currency 11 2 2" xfId="220" xr:uid="{00000000-0005-0000-0000-0000D6000000}"/>
    <cellStyle name="Currency 11 2 2 2" xfId="1441" xr:uid="{00000000-0005-0000-0000-000000010000}"/>
    <cellStyle name="Currency 11 2 2 3" xfId="1243" xr:uid="{00000000-0005-0000-0000-0000FF000000}"/>
    <cellStyle name="Currency 11 2 3" xfId="1440" xr:uid="{00000000-0005-0000-0000-000001010000}"/>
    <cellStyle name="Currency 11 2 4" xfId="1242" xr:uid="{00000000-0005-0000-0000-0000FE000000}"/>
    <cellStyle name="Currency 11 3" xfId="221" xr:uid="{00000000-0005-0000-0000-0000D7000000}"/>
    <cellStyle name="Currency 11 3 2" xfId="1442" xr:uid="{00000000-0005-0000-0000-000003010000}"/>
    <cellStyle name="Currency 11 3 3" xfId="1244" xr:uid="{00000000-0005-0000-0000-000002010000}"/>
    <cellStyle name="Currency 11 4" xfId="222" xr:uid="{00000000-0005-0000-0000-0000D8000000}"/>
    <cellStyle name="Currency 11 4 2" xfId="1443" xr:uid="{00000000-0005-0000-0000-000005010000}"/>
    <cellStyle name="Currency 11 4 3" xfId="1245" xr:uid="{00000000-0005-0000-0000-000004010000}"/>
    <cellStyle name="Currency 11 5" xfId="1439" xr:uid="{00000000-0005-0000-0000-000006010000}"/>
    <cellStyle name="Currency 11 6" xfId="1241" xr:uid="{00000000-0005-0000-0000-0000FD000000}"/>
    <cellStyle name="Currency 12" xfId="223" xr:uid="{00000000-0005-0000-0000-0000D9000000}"/>
    <cellStyle name="Currency 12 2" xfId="224" xr:uid="{00000000-0005-0000-0000-0000DA000000}"/>
    <cellStyle name="Currency 12 2 2" xfId="1445" xr:uid="{00000000-0005-0000-0000-000009010000}"/>
    <cellStyle name="Currency 12 2 3" xfId="1247" xr:uid="{00000000-0005-0000-0000-000008010000}"/>
    <cellStyle name="Currency 12 3" xfId="1444" xr:uid="{00000000-0005-0000-0000-00000A010000}"/>
    <cellStyle name="Currency 12 4" xfId="1246" xr:uid="{00000000-0005-0000-0000-000007010000}"/>
    <cellStyle name="Currency 13" xfId="225" xr:uid="{00000000-0005-0000-0000-0000DB000000}"/>
    <cellStyle name="Currency 13 2" xfId="1446" xr:uid="{00000000-0005-0000-0000-00000C010000}"/>
    <cellStyle name="Currency 13 3" xfId="1248" xr:uid="{00000000-0005-0000-0000-00000B010000}"/>
    <cellStyle name="Currency 14" xfId="226" xr:uid="{00000000-0005-0000-0000-0000DC000000}"/>
    <cellStyle name="Currency 14 2" xfId="227" xr:uid="{00000000-0005-0000-0000-0000DD000000}"/>
    <cellStyle name="Currency 14 2 2" xfId="228" xr:uid="{00000000-0005-0000-0000-0000DE000000}"/>
    <cellStyle name="Currency 14 2 2 2" xfId="229" xr:uid="{00000000-0005-0000-0000-0000DF000000}"/>
    <cellStyle name="Currency 14 2 2 2 2" xfId="1450" xr:uid="{00000000-0005-0000-0000-000011010000}"/>
    <cellStyle name="Currency 14 2 2 2 3" xfId="1252" xr:uid="{00000000-0005-0000-0000-000010010000}"/>
    <cellStyle name="Currency 14 2 2 3" xfId="230" xr:uid="{00000000-0005-0000-0000-0000E0000000}"/>
    <cellStyle name="Currency 14 2 2 3 2" xfId="1451" xr:uid="{00000000-0005-0000-0000-000013010000}"/>
    <cellStyle name="Currency 14 2 2 3 3" xfId="1253" xr:uid="{00000000-0005-0000-0000-000012010000}"/>
    <cellStyle name="Currency 14 2 2 4" xfId="1449" xr:uid="{00000000-0005-0000-0000-000014010000}"/>
    <cellStyle name="Currency 14 2 2 5" xfId="1251" xr:uid="{00000000-0005-0000-0000-00000F010000}"/>
    <cellStyle name="Currency 14 2 3" xfId="231" xr:uid="{00000000-0005-0000-0000-0000E1000000}"/>
    <cellStyle name="Currency 14 2 3 2" xfId="1452" xr:uid="{00000000-0005-0000-0000-000016010000}"/>
    <cellStyle name="Currency 14 2 3 3" xfId="1254" xr:uid="{00000000-0005-0000-0000-000015010000}"/>
    <cellStyle name="Currency 14 2 4" xfId="232" xr:uid="{00000000-0005-0000-0000-0000E2000000}"/>
    <cellStyle name="Currency 14 2 4 2" xfId="1453" xr:uid="{00000000-0005-0000-0000-000018010000}"/>
    <cellStyle name="Currency 14 2 4 3" xfId="1255" xr:uid="{00000000-0005-0000-0000-000017010000}"/>
    <cellStyle name="Currency 14 2 5" xfId="1448" xr:uid="{00000000-0005-0000-0000-000019010000}"/>
    <cellStyle name="Currency 14 2 6" xfId="1250" xr:uid="{00000000-0005-0000-0000-00000E010000}"/>
    <cellStyle name="Currency 14 3" xfId="233" xr:uid="{00000000-0005-0000-0000-0000E3000000}"/>
    <cellStyle name="Currency 14 3 2" xfId="234" xr:uid="{00000000-0005-0000-0000-0000E4000000}"/>
    <cellStyle name="Currency 14 3 2 2" xfId="1455" xr:uid="{00000000-0005-0000-0000-00001C010000}"/>
    <cellStyle name="Currency 14 3 2 3" xfId="1257" xr:uid="{00000000-0005-0000-0000-00001B010000}"/>
    <cellStyle name="Currency 14 3 3" xfId="235" xr:uid="{00000000-0005-0000-0000-0000E5000000}"/>
    <cellStyle name="Currency 14 3 3 2" xfId="1456" xr:uid="{00000000-0005-0000-0000-00001E010000}"/>
    <cellStyle name="Currency 14 3 3 3" xfId="1258" xr:uid="{00000000-0005-0000-0000-00001D010000}"/>
    <cellStyle name="Currency 14 3 4" xfId="1454" xr:uid="{00000000-0005-0000-0000-00001F010000}"/>
    <cellStyle name="Currency 14 3 5" xfId="1256" xr:uid="{00000000-0005-0000-0000-00001A010000}"/>
    <cellStyle name="Currency 14 4" xfId="236" xr:uid="{00000000-0005-0000-0000-0000E6000000}"/>
    <cellStyle name="Currency 14 4 2" xfId="1457" xr:uid="{00000000-0005-0000-0000-000021010000}"/>
    <cellStyle name="Currency 14 4 3" xfId="1259" xr:uid="{00000000-0005-0000-0000-000020010000}"/>
    <cellStyle name="Currency 14 5" xfId="237" xr:uid="{00000000-0005-0000-0000-0000E7000000}"/>
    <cellStyle name="Currency 14 5 2" xfId="1458" xr:uid="{00000000-0005-0000-0000-000023010000}"/>
    <cellStyle name="Currency 14 5 3" xfId="1260" xr:uid="{00000000-0005-0000-0000-000022010000}"/>
    <cellStyle name="Currency 14 6" xfId="1447" xr:uid="{00000000-0005-0000-0000-000024010000}"/>
    <cellStyle name="Currency 14 7" xfId="1249" xr:uid="{00000000-0005-0000-0000-00000D010000}"/>
    <cellStyle name="Currency 15" xfId="238" xr:uid="{00000000-0005-0000-0000-0000E8000000}"/>
    <cellStyle name="Currency 15 2" xfId="1459" xr:uid="{00000000-0005-0000-0000-000026010000}"/>
    <cellStyle name="Currency 15 3" xfId="1261" xr:uid="{00000000-0005-0000-0000-000025010000}"/>
    <cellStyle name="Currency 16" xfId="239" xr:uid="{00000000-0005-0000-0000-0000E9000000}"/>
    <cellStyle name="Currency 16 2" xfId="240" xr:uid="{00000000-0005-0000-0000-0000EA000000}"/>
    <cellStyle name="Currency 16 2 2" xfId="1461" xr:uid="{00000000-0005-0000-0000-000029010000}"/>
    <cellStyle name="Currency 16 2 3" xfId="1263" xr:uid="{00000000-0005-0000-0000-000028010000}"/>
    <cellStyle name="Currency 16 3" xfId="241" xr:uid="{00000000-0005-0000-0000-0000EB000000}"/>
    <cellStyle name="Currency 16 3 2" xfId="1462" xr:uid="{00000000-0005-0000-0000-00002B010000}"/>
    <cellStyle name="Currency 16 3 3" xfId="1264" xr:uid="{00000000-0005-0000-0000-00002A010000}"/>
    <cellStyle name="Currency 16 4" xfId="1460" xr:uid="{00000000-0005-0000-0000-00002C010000}"/>
    <cellStyle name="Currency 16 5" xfId="1262" xr:uid="{00000000-0005-0000-0000-000027010000}"/>
    <cellStyle name="Currency 17" xfId="242" xr:uid="{00000000-0005-0000-0000-0000EC000000}"/>
    <cellStyle name="Currency 17 2" xfId="243" xr:uid="{00000000-0005-0000-0000-0000ED000000}"/>
    <cellStyle name="Currency 17 2 2" xfId="1464" xr:uid="{00000000-0005-0000-0000-00002F010000}"/>
    <cellStyle name="Currency 17 2 3" xfId="1266" xr:uid="{00000000-0005-0000-0000-00002E010000}"/>
    <cellStyle name="Currency 17 3" xfId="244" xr:uid="{00000000-0005-0000-0000-0000EE000000}"/>
    <cellStyle name="Currency 17 3 2" xfId="1465" xr:uid="{00000000-0005-0000-0000-000031010000}"/>
    <cellStyle name="Currency 17 3 3" xfId="1267" xr:uid="{00000000-0005-0000-0000-000030010000}"/>
    <cellStyle name="Currency 17 4" xfId="1463" xr:uid="{00000000-0005-0000-0000-000032010000}"/>
    <cellStyle name="Currency 17 5" xfId="1265" xr:uid="{00000000-0005-0000-0000-00002D010000}"/>
    <cellStyle name="Currency 2" xfId="245" xr:uid="{00000000-0005-0000-0000-0000EF000000}"/>
    <cellStyle name="Currency 2 2" xfId="246" xr:uid="{00000000-0005-0000-0000-0000F0000000}"/>
    <cellStyle name="Currency 2 2 2" xfId="247" xr:uid="{00000000-0005-0000-0000-0000F1000000}"/>
    <cellStyle name="Currency 2 2 2 2" xfId="1468" xr:uid="{00000000-0005-0000-0000-000036010000}"/>
    <cellStyle name="Currency 2 2 2 3" xfId="1270" xr:uid="{00000000-0005-0000-0000-000035010000}"/>
    <cellStyle name="Currency 2 2 3" xfId="1467" xr:uid="{00000000-0005-0000-0000-000037010000}"/>
    <cellStyle name="Currency 2 2 4" xfId="1269" xr:uid="{00000000-0005-0000-0000-000034010000}"/>
    <cellStyle name="Currency 2 3" xfId="248" xr:uid="{00000000-0005-0000-0000-0000F2000000}"/>
    <cellStyle name="Currency 2 3 2" xfId="1469" xr:uid="{00000000-0005-0000-0000-000039010000}"/>
    <cellStyle name="Currency 2 3 3" xfId="1271" xr:uid="{00000000-0005-0000-0000-000038010000}"/>
    <cellStyle name="Currency 2 4" xfId="1466" xr:uid="{00000000-0005-0000-0000-00003A010000}"/>
    <cellStyle name="Currency 2 5" xfId="1268" xr:uid="{00000000-0005-0000-0000-000033010000}"/>
    <cellStyle name="Currency 3" xfId="249" xr:uid="{00000000-0005-0000-0000-0000F3000000}"/>
    <cellStyle name="Currency 3 2" xfId="250" xr:uid="{00000000-0005-0000-0000-0000F4000000}"/>
    <cellStyle name="Currency 3 2 2" xfId="1471" xr:uid="{00000000-0005-0000-0000-00003D010000}"/>
    <cellStyle name="Currency 3 2 3" xfId="1273" xr:uid="{00000000-0005-0000-0000-00003C010000}"/>
    <cellStyle name="Currency 3 3" xfId="251" xr:uid="{00000000-0005-0000-0000-0000F5000000}"/>
    <cellStyle name="Currency 3 3 2" xfId="1472" xr:uid="{00000000-0005-0000-0000-00003F010000}"/>
    <cellStyle name="Currency 3 3 3" xfId="1274" xr:uid="{00000000-0005-0000-0000-00003E010000}"/>
    <cellStyle name="Currency 3 4" xfId="252" xr:uid="{00000000-0005-0000-0000-0000F6000000}"/>
    <cellStyle name="Currency 3 4 2" xfId="253" xr:uid="{00000000-0005-0000-0000-0000F7000000}"/>
    <cellStyle name="Currency 3 4 2 2" xfId="1474" xr:uid="{00000000-0005-0000-0000-000042010000}"/>
    <cellStyle name="Currency 3 4 2 3" xfId="1276" xr:uid="{00000000-0005-0000-0000-000041010000}"/>
    <cellStyle name="Currency 3 4 3" xfId="1473" xr:uid="{00000000-0005-0000-0000-000043010000}"/>
    <cellStyle name="Currency 3 4 4" xfId="1275" xr:uid="{00000000-0005-0000-0000-000040010000}"/>
    <cellStyle name="Currency 3 5" xfId="1470" xr:uid="{00000000-0005-0000-0000-000044010000}"/>
    <cellStyle name="Currency 3 6" xfId="1272" xr:uid="{00000000-0005-0000-0000-00003B010000}"/>
    <cellStyle name="Currency 4" xfId="254" xr:uid="{00000000-0005-0000-0000-0000F8000000}"/>
    <cellStyle name="Currency 4 2" xfId="255" xr:uid="{00000000-0005-0000-0000-0000F9000000}"/>
    <cellStyle name="Currency 4 2 2" xfId="1476" xr:uid="{00000000-0005-0000-0000-000047010000}"/>
    <cellStyle name="Currency 4 2 3" xfId="1278" xr:uid="{00000000-0005-0000-0000-000046010000}"/>
    <cellStyle name="Currency 4 3" xfId="1475" xr:uid="{00000000-0005-0000-0000-000048010000}"/>
    <cellStyle name="Currency 4 4" xfId="1277" xr:uid="{00000000-0005-0000-0000-000045010000}"/>
    <cellStyle name="Currency 5" xfId="256" xr:uid="{00000000-0005-0000-0000-0000FA000000}"/>
    <cellStyle name="Currency 5 2" xfId="257" xr:uid="{00000000-0005-0000-0000-0000FB000000}"/>
    <cellStyle name="Currency 5 2 2" xfId="1478" xr:uid="{00000000-0005-0000-0000-00004B010000}"/>
    <cellStyle name="Currency 5 2 3" xfId="1280" xr:uid="{00000000-0005-0000-0000-00004A010000}"/>
    <cellStyle name="Currency 5 3" xfId="1477" xr:uid="{00000000-0005-0000-0000-00004C010000}"/>
    <cellStyle name="Currency 5 4" xfId="1279" xr:uid="{00000000-0005-0000-0000-000049010000}"/>
    <cellStyle name="Currency 6" xfId="258" xr:uid="{00000000-0005-0000-0000-0000FC000000}"/>
    <cellStyle name="Currency 6 2" xfId="259" xr:uid="{00000000-0005-0000-0000-0000FD000000}"/>
    <cellStyle name="Currency 6 2 2" xfId="260" xr:uid="{00000000-0005-0000-0000-0000FE000000}"/>
    <cellStyle name="Currency 6 2 2 2" xfId="261" xr:uid="{00000000-0005-0000-0000-0000FF000000}"/>
    <cellStyle name="Currency 6 2 2 2 2" xfId="262" xr:uid="{00000000-0005-0000-0000-000000010000}"/>
    <cellStyle name="Currency 6 2 2 2 2 2" xfId="263" xr:uid="{00000000-0005-0000-0000-000001010000}"/>
    <cellStyle name="Currency 6 2 2 2 2 2 2" xfId="1484" xr:uid="{00000000-0005-0000-0000-000053010000}"/>
    <cellStyle name="Currency 6 2 2 2 2 2 3" xfId="1286" xr:uid="{00000000-0005-0000-0000-000052010000}"/>
    <cellStyle name="Currency 6 2 2 2 2 3" xfId="264" xr:uid="{00000000-0005-0000-0000-000002010000}"/>
    <cellStyle name="Currency 6 2 2 2 2 3 2" xfId="1485" xr:uid="{00000000-0005-0000-0000-000055010000}"/>
    <cellStyle name="Currency 6 2 2 2 2 3 3" xfId="1287" xr:uid="{00000000-0005-0000-0000-000054010000}"/>
    <cellStyle name="Currency 6 2 2 2 2 4" xfId="1483" xr:uid="{00000000-0005-0000-0000-000056010000}"/>
    <cellStyle name="Currency 6 2 2 2 2 5" xfId="1285" xr:uid="{00000000-0005-0000-0000-000051010000}"/>
    <cellStyle name="Currency 6 2 2 2 3" xfId="265" xr:uid="{00000000-0005-0000-0000-000003010000}"/>
    <cellStyle name="Currency 6 2 2 2 3 2" xfId="1486" xr:uid="{00000000-0005-0000-0000-000058010000}"/>
    <cellStyle name="Currency 6 2 2 2 3 3" xfId="1288" xr:uid="{00000000-0005-0000-0000-000057010000}"/>
    <cellStyle name="Currency 6 2 2 2 4" xfId="266" xr:uid="{00000000-0005-0000-0000-000004010000}"/>
    <cellStyle name="Currency 6 2 2 2 4 2" xfId="1487" xr:uid="{00000000-0005-0000-0000-00005A010000}"/>
    <cellStyle name="Currency 6 2 2 2 4 3" xfId="1289" xr:uid="{00000000-0005-0000-0000-000059010000}"/>
    <cellStyle name="Currency 6 2 2 2 5" xfId="1482" xr:uid="{00000000-0005-0000-0000-00005B010000}"/>
    <cellStyle name="Currency 6 2 2 2 6" xfId="1284" xr:uid="{00000000-0005-0000-0000-000050010000}"/>
    <cellStyle name="Currency 6 2 2 3" xfId="267" xr:uid="{00000000-0005-0000-0000-000005010000}"/>
    <cellStyle name="Currency 6 2 2 3 2" xfId="268" xr:uid="{00000000-0005-0000-0000-000006010000}"/>
    <cellStyle name="Currency 6 2 2 3 2 2" xfId="1489" xr:uid="{00000000-0005-0000-0000-00005E010000}"/>
    <cellStyle name="Currency 6 2 2 3 2 3" xfId="1291" xr:uid="{00000000-0005-0000-0000-00005D010000}"/>
    <cellStyle name="Currency 6 2 2 3 3" xfId="269" xr:uid="{00000000-0005-0000-0000-000007010000}"/>
    <cellStyle name="Currency 6 2 2 3 3 2" xfId="1490" xr:uid="{00000000-0005-0000-0000-000060010000}"/>
    <cellStyle name="Currency 6 2 2 3 3 3" xfId="1292" xr:uid="{00000000-0005-0000-0000-00005F010000}"/>
    <cellStyle name="Currency 6 2 2 3 4" xfId="1488" xr:uid="{00000000-0005-0000-0000-000061010000}"/>
    <cellStyle name="Currency 6 2 2 3 5" xfId="1290" xr:uid="{00000000-0005-0000-0000-00005C010000}"/>
    <cellStyle name="Currency 6 2 2 4" xfId="270" xr:uid="{00000000-0005-0000-0000-000008010000}"/>
    <cellStyle name="Currency 6 2 2 4 2" xfId="1491" xr:uid="{00000000-0005-0000-0000-000063010000}"/>
    <cellStyle name="Currency 6 2 2 4 3" xfId="1293" xr:uid="{00000000-0005-0000-0000-000062010000}"/>
    <cellStyle name="Currency 6 2 2 5" xfId="271" xr:uid="{00000000-0005-0000-0000-000009010000}"/>
    <cellStyle name="Currency 6 2 2 5 2" xfId="1492" xr:uid="{00000000-0005-0000-0000-000065010000}"/>
    <cellStyle name="Currency 6 2 2 5 3" xfId="1294" xr:uid="{00000000-0005-0000-0000-000064010000}"/>
    <cellStyle name="Currency 6 2 2 6" xfId="1481" xr:uid="{00000000-0005-0000-0000-000066010000}"/>
    <cellStyle name="Currency 6 2 2 7" xfId="1283" xr:uid="{00000000-0005-0000-0000-00004F010000}"/>
    <cellStyle name="Currency 6 2 3" xfId="272" xr:uid="{00000000-0005-0000-0000-00000A010000}"/>
    <cellStyle name="Currency 6 2 3 2" xfId="273" xr:uid="{00000000-0005-0000-0000-00000B010000}"/>
    <cellStyle name="Currency 6 2 3 2 2" xfId="274" xr:uid="{00000000-0005-0000-0000-00000C010000}"/>
    <cellStyle name="Currency 6 2 3 2 2 2" xfId="1495" xr:uid="{00000000-0005-0000-0000-00006A010000}"/>
    <cellStyle name="Currency 6 2 3 2 2 3" xfId="1297" xr:uid="{00000000-0005-0000-0000-000069010000}"/>
    <cellStyle name="Currency 6 2 3 2 3" xfId="275" xr:uid="{00000000-0005-0000-0000-00000D010000}"/>
    <cellStyle name="Currency 6 2 3 2 3 2" xfId="1496" xr:uid="{00000000-0005-0000-0000-00006C010000}"/>
    <cellStyle name="Currency 6 2 3 2 3 3" xfId="1298" xr:uid="{00000000-0005-0000-0000-00006B010000}"/>
    <cellStyle name="Currency 6 2 3 2 4" xfId="1494" xr:uid="{00000000-0005-0000-0000-00006D010000}"/>
    <cellStyle name="Currency 6 2 3 2 5" xfId="1296" xr:uid="{00000000-0005-0000-0000-000068010000}"/>
    <cellStyle name="Currency 6 2 3 3" xfId="276" xr:uid="{00000000-0005-0000-0000-00000E010000}"/>
    <cellStyle name="Currency 6 2 3 3 2" xfId="1497" xr:uid="{00000000-0005-0000-0000-00006F010000}"/>
    <cellStyle name="Currency 6 2 3 3 3" xfId="1299" xr:uid="{00000000-0005-0000-0000-00006E010000}"/>
    <cellStyle name="Currency 6 2 3 4" xfId="277" xr:uid="{00000000-0005-0000-0000-00000F010000}"/>
    <cellStyle name="Currency 6 2 3 4 2" xfId="1498" xr:uid="{00000000-0005-0000-0000-000071010000}"/>
    <cellStyle name="Currency 6 2 3 4 3" xfId="1300" xr:uid="{00000000-0005-0000-0000-000070010000}"/>
    <cellStyle name="Currency 6 2 3 5" xfId="1493" xr:uid="{00000000-0005-0000-0000-000072010000}"/>
    <cellStyle name="Currency 6 2 3 6" xfId="1295" xr:uid="{00000000-0005-0000-0000-000067010000}"/>
    <cellStyle name="Currency 6 2 4" xfId="278" xr:uid="{00000000-0005-0000-0000-000010010000}"/>
    <cellStyle name="Currency 6 2 4 2" xfId="1499" xr:uid="{00000000-0005-0000-0000-000074010000}"/>
    <cellStyle name="Currency 6 2 4 3" xfId="1301" xr:uid="{00000000-0005-0000-0000-000073010000}"/>
    <cellStyle name="Currency 6 2 5" xfId="279" xr:uid="{00000000-0005-0000-0000-000011010000}"/>
    <cellStyle name="Currency 6 2 5 2" xfId="280" xr:uid="{00000000-0005-0000-0000-000012010000}"/>
    <cellStyle name="Currency 6 2 5 2 2" xfId="1501" xr:uid="{00000000-0005-0000-0000-000077010000}"/>
    <cellStyle name="Currency 6 2 5 2 3" xfId="1303" xr:uid="{00000000-0005-0000-0000-000076010000}"/>
    <cellStyle name="Currency 6 2 5 3" xfId="281" xr:uid="{00000000-0005-0000-0000-000013010000}"/>
    <cellStyle name="Currency 6 2 5 3 2" xfId="1502" xr:uid="{00000000-0005-0000-0000-000079010000}"/>
    <cellStyle name="Currency 6 2 5 3 3" xfId="1304" xr:uid="{00000000-0005-0000-0000-000078010000}"/>
    <cellStyle name="Currency 6 2 5 4" xfId="1500" xr:uid="{00000000-0005-0000-0000-00007A010000}"/>
    <cellStyle name="Currency 6 2 5 5" xfId="1302" xr:uid="{00000000-0005-0000-0000-000075010000}"/>
    <cellStyle name="Currency 6 2 6" xfId="282" xr:uid="{00000000-0005-0000-0000-000014010000}"/>
    <cellStyle name="Currency 6 2 6 2" xfId="1503" xr:uid="{00000000-0005-0000-0000-00007C010000}"/>
    <cellStyle name="Currency 6 2 6 3" xfId="1305" xr:uid="{00000000-0005-0000-0000-00007B010000}"/>
    <cellStyle name="Currency 6 2 7" xfId="283" xr:uid="{00000000-0005-0000-0000-000015010000}"/>
    <cellStyle name="Currency 6 2 7 2" xfId="1504" xr:uid="{00000000-0005-0000-0000-00007E010000}"/>
    <cellStyle name="Currency 6 2 7 3" xfId="1306" xr:uid="{00000000-0005-0000-0000-00007D010000}"/>
    <cellStyle name="Currency 6 2 8" xfId="1480" xr:uid="{00000000-0005-0000-0000-00007F010000}"/>
    <cellStyle name="Currency 6 2 9" xfId="1282" xr:uid="{00000000-0005-0000-0000-00004E010000}"/>
    <cellStyle name="Currency 6 3" xfId="284" xr:uid="{00000000-0005-0000-0000-000016010000}"/>
    <cellStyle name="Currency 6 3 2" xfId="285" xr:uid="{00000000-0005-0000-0000-000017010000}"/>
    <cellStyle name="Currency 6 3 2 2" xfId="286" xr:uid="{00000000-0005-0000-0000-000018010000}"/>
    <cellStyle name="Currency 6 3 2 2 2" xfId="287" xr:uid="{00000000-0005-0000-0000-000019010000}"/>
    <cellStyle name="Currency 6 3 2 2 2 2" xfId="288" xr:uid="{00000000-0005-0000-0000-00001A010000}"/>
    <cellStyle name="Currency 6 3 2 2 2 2 2" xfId="1509" xr:uid="{00000000-0005-0000-0000-000085010000}"/>
    <cellStyle name="Currency 6 3 2 2 2 2 3" xfId="1311" xr:uid="{00000000-0005-0000-0000-000084010000}"/>
    <cellStyle name="Currency 6 3 2 2 2 3" xfId="289" xr:uid="{00000000-0005-0000-0000-00001B010000}"/>
    <cellStyle name="Currency 6 3 2 2 2 3 2" xfId="1510" xr:uid="{00000000-0005-0000-0000-000087010000}"/>
    <cellStyle name="Currency 6 3 2 2 2 3 3" xfId="1312" xr:uid="{00000000-0005-0000-0000-000086010000}"/>
    <cellStyle name="Currency 6 3 2 2 2 4" xfId="1508" xr:uid="{00000000-0005-0000-0000-000088010000}"/>
    <cellStyle name="Currency 6 3 2 2 2 5" xfId="1310" xr:uid="{00000000-0005-0000-0000-000083010000}"/>
    <cellStyle name="Currency 6 3 2 2 3" xfId="290" xr:uid="{00000000-0005-0000-0000-00001C010000}"/>
    <cellStyle name="Currency 6 3 2 2 3 2" xfId="1511" xr:uid="{00000000-0005-0000-0000-00008A010000}"/>
    <cellStyle name="Currency 6 3 2 2 3 3" xfId="1313" xr:uid="{00000000-0005-0000-0000-000089010000}"/>
    <cellStyle name="Currency 6 3 2 2 4" xfId="291" xr:uid="{00000000-0005-0000-0000-00001D010000}"/>
    <cellStyle name="Currency 6 3 2 2 4 2" xfId="1512" xr:uid="{00000000-0005-0000-0000-00008C010000}"/>
    <cellStyle name="Currency 6 3 2 2 4 3" xfId="1314" xr:uid="{00000000-0005-0000-0000-00008B010000}"/>
    <cellStyle name="Currency 6 3 2 2 5" xfId="1507" xr:uid="{00000000-0005-0000-0000-00008D010000}"/>
    <cellStyle name="Currency 6 3 2 2 6" xfId="1309" xr:uid="{00000000-0005-0000-0000-000082010000}"/>
    <cellStyle name="Currency 6 3 2 3" xfId="292" xr:uid="{00000000-0005-0000-0000-00001E010000}"/>
    <cellStyle name="Currency 6 3 2 3 2" xfId="293" xr:uid="{00000000-0005-0000-0000-00001F010000}"/>
    <cellStyle name="Currency 6 3 2 3 2 2" xfId="1514" xr:uid="{00000000-0005-0000-0000-000090010000}"/>
    <cellStyle name="Currency 6 3 2 3 2 3" xfId="1316" xr:uid="{00000000-0005-0000-0000-00008F010000}"/>
    <cellStyle name="Currency 6 3 2 3 3" xfId="294" xr:uid="{00000000-0005-0000-0000-000020010000}"/>
    <cellStyle name="Currency 6 3 2 3 3 2" xfId="1515" xr:uid="{00000000-0005-0000-0000-000092010000}"/>
    <cellStyle name="Currency 6 3 2 3 3 3" xfId="1317" xr:uid="{00000000-0005-0000-0000-000091010000}"/>
    <cellStyle name="Currency 6 3 2 3 4" xfId="1513" xr:uid="{00000000-0005-0000-0000-000093010000}"/>
    <cellStyle name="Currency 6 3 2 3 5" xfId="1315" xr:uid="{00000000-0005-0000-0000-00008E010000}"/>
    <cellStyle name="Currency 6 3 2 4" xfId="295" xr:uid="{00000000-0005-0000-0000-000021010000}"/>
    <cellStyle name="Currency 6 3 2 4 2" xfId="1516" xr:uid="{00000000-0005-0000-0000-000095010000}"/>
    <cellStyle name="Currency 6 3 2 4 3" xfId="1318" xr:uid="{00000000-0005-0000-0000-000094010000}"/>
    <cellStyle name="Currency 6 3 2 5" xfId="296" xr:uid="{00000000-0005-0000-0000-000022010000}"/>
    <cellStyle name="Currency 6 3 2 5 2" xfId="1517" xr:uid="{00000000-0005-0000-0000-000097010000}"/>
    <cellStyle name="Currency 6 3 2 5 3" xfId="1319" xr:uid="{00000000-0005-0000-0000-000096010000}"/>
    <cellStyle name="Currency 6 3 2 6" xfId="1506" xr:uid="{00000000-0005-0000-0000-000098010000}"/>
    <cellStyle name="Currency 6 3 2 7" xfId="1308" xr:uid="{00000000-0005-0000-0000-000081010000}"/>
    <cellStyle name="Currency 6 3 3" xfId="297" xr:uid="{00000000-0005-0000-0000-000023010000}"/>
    <cellStyle name="Currency 6 3 3 2" xfId="298" xr:uid="{00000000-0005-0000-0000-000024010000}"/>
    <cellStyle name="Currency 6 3 3 2 2" xfId="299" xr:uid="{00000000-0005-0000-0000-000025010000}"/>
    <cellStyle name="Currency 6 3 3 2 2 2" xfId="1520" xr:uid="{00000000-0005-0000-0000-00009C010000}"/>
    <cellStyle name="Currency 6 3 3 2 2 3" xfId="1322" xr:uid="{00000000-0005-0000-0000-00009B010000}"/>
    <cellStyle name="Currency 6 3 3 2 3" xfId="300" xr:uid="{00000000-0005-0000-0000-000026010000}"/>
    <cellStyle name="Currency 6 3 3 2 3 2" xfId="1521" xr:uid="{00000000-0005-0000-0000-00009E010000}"/>
    <cellStyle name="Currency 6 3 3 2 3 3" xfId="1323" xr:uid="{00000000-0005-0000-0000-00009D010000}"/>
    <cellStyle name="Currency 6 3 3 2 4" xfId="1519" xr:uid="{00000000-0005-0000-0000-00009F010000}"/>
    <cellStyle name="Currency 6 3 3 2 5" xfId="1321" xr:uid="{00000000-0005-0000-0000-00009A010000}"/>
    <cellStyle name="Currency 6 3 3 3" xfId="301" xr:uid="{00000000-0005-0000-0000-000027010000}"/>
    <cellStyle name="Currency 6 3 3 3 2" xfId="1522" xr:uid="{00000000-0005-0000-0000-0000A1010000}"/>
    <cellStyle name="Currency 6 3 3 3 3" xfId="1324" xr:uid="{00000000-0005-0000-0000-0000A0010000}"/>
    <cellStyle name="Currency 6 3 3 4" xfId="302" xr:uid="{00000000-0005-0000-0000-000028010000}"/>
    <cellStyle name="Currency 6 3 3 4 2" xfId="1523" xr:uid="{00000000-0005-0000-0000-0000A3010000}"/>
    <cellStyle name="Currency 6 3 3 4 3" xfId="1325" xr:uid="{00000000-0005-0000-0000-0000A2010000}"/>
    <cellStyle name="Currency 6 3 3 5" xfId="1518" xr:uid="{00000000-0005-0000-0000-0000A4010000}"/>
    <cellStyle name="Currency 6 3 3 6" xfId="1320" xr:uid="{00000000-0005-0000-0000-000099010000}"/>
    <cellStyle name="Currency 6 3 4" xfId="303" xr:uid="{00000000-0005-0000-0000-000029010000}"/>
    <cellStyle name="Currency 6 3 4 2" xfId="304" xr:uid="{00000000-0005-0000-0000-00002A010000}"/>
    <cellStyle name="Currency 6 3 4 2 2" xfId="1525" xr:uid="{00000000-0005-0000-0000-0000A7010000}"/>
    <cellStyle name="Currency 6 3 4 2 3" xfId="1327" xr:uid="{00000000-0005-0000-0000-0000A6010000}"/>
    <cellStyle name="Currency 6 3 4 3" xfId="305" xr:uid="{00000000-0005-0000-0000-00002B010000}"/>
    <cellStyle name="Currency 6 3 4 3 2" xfId="1526" xr:uid="{00000000-0005-0000-0000-0000A9010000}"/>
    <cellStyle name="Currency 6 3 4 3 3" xfId="1328" xr:uid="{00000000-0005-0000-0000-0000A8010000}"/>
    <cellStyle name="Currency 6 3 4 4" xfId="1524" xr:uid="{00000000-0005-0000-0000-0000AA010000}"/>
    <cellStyle name="Currency 6 3 4 5" xfId="1326" xr:uid="{00000000-0005-0000-0000-0000A5010000}"/>
    <cellStyle name="Currency 6 3 5" xfId="306" xr:uid="{00000000-0005-0000-0000-00002C010000}"/>
    <cellStyle name="Currency 6 3 5 2" xfId="1527" xr:uid="{00000000-0005-0000-0000-0000AC010000}"/>
    <cellStyle name="Currency 6 3 5 3" xfId="1329" xr:uid="{00000000-0005-0000-0000-0000AB010000}"/>
    <cellStyle name="Currency 6 3 6" xfId="307" xr:uid="{00000000-0005-0000-0000-00002D010000}"/>
    <cellStyle name="Currency 6 3 6 2" xfId="1528" xr:uid="{00000000-0005-0000-0000-0000AE010000}"/>
    <cellStyle name="Currency 6 3 6 3" xfId="1330" xr:uid="{00000000-0005-0000-0000-0000AD010000}"/>
    <cellStyle name="Currency 6 3 7" xfId="1505" xr:uid="{00000000-0005-0000-0000-0000AF010000}"/>
    <cellStyle name="Currency 6 3 8" xfId="1307" xr:uid="{00000000-0005-0000-0000-000080010000}"/>
    <cellStyle name="Currency 6 4" xfId="308" xr:uid="{00000000-0005-0000-0000-00002E010000}"/>
    <cellStyle name="Currency 6 4 2" xfId="309" xr:uid="{00000000-0005-0000-0000-00002F010000}"/>
    <cellStyle name="Currency 6 4 2 2" xfId="310" xr:uid="{00000000-0005-0000-0000-000030010000}"/>
    <cellStyle name="Currency 6 4 2 2 2" xfId="311" xr:uid="{00000000-0005-0000-0000-000031010000}"/>
    <cellStyle name="Currency 6 4 2 2 2 2" xfId="1532" xr:uid="{00000000-0005-0000-0000-0000B4010000}"/>
    <cellStyle name="Currency 6 4 2 2 2 3" xfId="1334" xr:uid="{00000000-0005-0000-0000-0000B3010000}"/>
    <cellStyle name="Currency 6 4 2 2 3" xfId="312" xr:uid="{00000000-0005-0000-0000-000032010000}"/>
    <cellStyle name="Currency 6 4 2 2 3 2" xfId="1533" xr:uid="{00000000-0005-0000-0000-0000B6010000}"/>
    <cellStyle name="Currency 6 4 2 2 3 3" xfId="1335" xr:uid="{00000000-0005-0000-0000-0000B5010000}"/>
    <cellStyle name="Currency 6 4 2 2 4" xfId="1531" xr:uid="{00000000-0005-0000-0000-0000B7010000}"/>
    <cellStyle name="Currency 6 4 2 2 5" xfId="1333" xr:uid="{00000000-0005-0000-0000-0000B2010000}"/>
    <cellStyle name="Currency 6 4 2 3" xfId="313" xr:uid="{00000000-0005-0000-0000-000033010000}"/>
    <cellStyle name="Currency 6 4 2 3 2" xfId="1534" xr:uid="{00000000-0005-0000-0000-0000B9010000}"/>
    <cellStyle name="Currency 6 4 2 3 3" xfId="1336" xr:uid="{00000000-0005-0000-0000-0000B8010000}"/>
    <cellStyle name="Currency 6 4 2 4" xfId="314" xr:uid="{00000000-0005-0000-0000-000034010000}"/>
    <cellStyle name="Currency 6 4 2 4 2" xfId="1535" xr:uid="{00000000-0005-0000-0000-0000BB010000}"/>
    <cellStyle name="Currency 6 4 2 4 3" xfId="1337" xr:uid="{00000000-0005-0000-0000-0000BA010000}"/>
    <cellStyle name="Currency 6 4 2 5" xfId="1530" xr:uid="{00000000-0005-0000-0000-0000BC010000}"/>
    <cellStyle name="Currency 6 4 2 6" xfId="1332" xr:uid="{00000000-0005-0000-0000-0000B1010000}"/>
    <cellStyle name="Currency 6 4 3" xfId="315" xr:uid="{00000000-0005-0000-0000-000035010000}"/>
    <cellStyle name="Currency 6 4 3 2" xfId="316" xr:uid="{00000000-0005-0000-0000-000036010000}"/>
    <cellStyle name="Currency 6 4 3 2 2" xfId="1537" xr:uid="{00000000-0005-0000-0000-0000BF010000}"/>
    <cellStyle name="Currency 6 4 3 2 3" xfId="1339" xr:uid="{00000000-0005-0000-0000-0000BE010000}"/>
    <cellStyle name="Currency 6 4 3 3" xfId="317" xr:uid="{00000000-0005-0000-0000-000037010000}"/>
    <cellStyle name="Currency 6 4 3 3 2" xfId="1538" xr:uid="{00000000-0005-0000-0000-0000C1010000}"/>
    <cellStyle name="Currency 6 4 3 3 3" xfId="1340" xr:uid="{00000000-0005-0000-0000-0000C0010000}"/>
    <cellStyle name="Currency 6 4 3 4" xfId="1536" xr:uid="{00000000-0005-0000-0000-0000C2010000}"/>
    <cellStyle name="Currency 6 4 3 5" xfId="1338" xr:uid="{00000000-0005-0000-0000-0000BD010000}"/>
    <cellStyle name="Currency 6 4 4" xfId="318" xr:uid="{00000000-0005-0000-0000-000038010000}"/>
    <cellStyle name="Currency 6 4 4 2" xfId="1539" xr:uid="{00000000-0005-0000-0000-0000C4010000}"/>
    <cellStyle name="Currency 6 4 4 3" xfId="1341" xr:uid="{00000000-0005-0000-0000-0000C3010000}"/>
    <cellStyle name="Currency 6 4 5" xfId="319" xr:uid="{00000000-0005-0000-0000-000039010000}"/>
    <cellStyle name="Currency 6 4 5 2" xfId="1540" xr:uid="{00000000-0005-0000-0000-0000C6010000}"/>
    <cellStyle name="Currency 6 4 5 3" xfId="1342" xr:uid="{00000000-0005-0000-0000-0000C5010000}"/>
    <cellStyle name="Currency 6 4 6" xfId="1529" xr:uid="{00000000-0005-0000-0000-0000C7010000}"/>
    <cellStyle name="Currency 6 4 7" xfId="1331" xr:uid="{00000000-0005-0000-0000-0000B0010000}"/>
    <cellStyle name="Currency 6 5" xfId="320" xr:uid="{00000000-0005-0000-0000-00003A010000}"/>
    <cellStyle name="Currency 6 5 2" xfId="321" xr:uid="{00000000-0005-0000-0000-00003B010000}"/>
    <cellStyle name="Currency 6 5 2 2" xfId="322" xr:uid="{00000000-0005-0000-0000-00003C010000}"/>
    <cellStyle name="Currency 6 5 2 2 2" xfId="323" xr:uid="{00000000-0005-0000-0000-00003D010000}"/>
    <cellStyle name="Currency 6 5 2 2 2 2" xfId="1544" xr:uid="{00000000-0005-0000-0000-0000CC010000}"/>
    <cellStyle name="Currency 6 5 2 2 2 3" xfId="1346" xr:uid="{00000000-0005-0000-0000-0000CB010000}"/>
    <cellStyle name="Currency 6 5 2 2 3" xfId="324" xr:uid="{00000000-0005-0000-0000-00003E010000}"/>
    <cellStyle name="Currency 6 5 2 2 3 2" xfId="1545" xr:uid="{00000000-0005-0000-0000-0000CE010000}"/>
    <cellStyle name="Currency 6 5 2 2 3 3" xfId="1347" xr:uid="{00000000-0005-0000-0000-0000CD010000}"/>
    <cellStyle name="Currency 6 5 2 2 4" xfId="1543" xr:uid="{00000000-0005-0000-0000-0000CF010000}"/>
    <cellStyle name="Currency 6 5 2 2 5" xfId="1345" xr:uid="{00000000-0005-0000-0000-0000CA010000}"/>
    <cellStyle name="Currency 6 5 2 3" xfId="325" xr:uid="{00000000-0005-0000-0000-00003F010000}"/>
    <cellStyle name="Currency 6 5 2 3 2" xfId="1546" xr:uid="{00000000-0005-0000-0000-0000D1010000}"/>
    <cellStyle name="Currency 6 5 2 3 3" xfId="1348" xr:uid="{00000000-0005-0000-0000-0000D0010000}"/>
    <cellStyle name="Currency 6 5 2 4" xfId="326" xr:uid="{00000000-0005-0000-0000-000040010000}"/>
    <cellStyle name="Currency 6 5 2 4 2" xfId="1547" xr:uid="{00000000-0005-0000-0000-0000D3010000}"/>
    <cellStyle name="Currency 6 5 2 4 3" xfId="1349" xr:uid="{00000000-0005-0000-0000-0000D2010000}"/>
    <cellStyle name="Currency 6 5 2 5" xfId="1542" xr:uid="{00000000-0005-0000-0000-0000D4010000}"/>
    <cellStyle name="Currency 6 5 2 6" xfId="1344" xr:uid="{00000000-0005-0000-0000-0000C9010000}"/>
    <cellStyle name="Currency 6 5 3" xfId="327" xr:uid="{00000000-0005-0000-0000-000041010000}"/>
    <cellStyle name="Currency 6 5 3 2" xfId="328" xr:uid="{00000000-0005-0000-0000-000042010000}"/>
    <cellStyle name="Currency 6 5 3 2 2" xfId="1549" xr:uid="{00000000-0005-0000-0000-0000D7010000}"/>
    <cellStyle name="Currency 6 5 3 2 3" xfId="1351" xr:uid="{00000000-0005-0000-0000-0000D6010000}"/>
    <cellStyle name="Currency 6 5 3 3" xfId="329" xr:uid="{00000000-0005-0000-0000-000043010000}"/>
    <cellStyle name="Currency 6 5 3 3 2" xfId="1550" xr:uid="{00000000-0005-0000-0000-0000D9010000}"/>
    <cellStyle name="Currency 6 5 3 3 3" xfId="1352" xr:uid="{00000000-0005-0000-0000-0000D8010000}"/>
    <cellStyle name="Currency 6 5 3 4" xfId="1548" xr:uid="{00000000-0005-0000-0000-0000DA010000}"/>
    <cellStyle name="Currency 6 5 3 5" xfId="1350" xr:uid="{00000000-0005-0000-0000-0000D5010000}"/>
    <cellStyle name="Currency 6 5 4" xfId="330" xr:uid="{00000000-0005-0000-0000-000044010000}"/>
    <cellStyle name="Currency 6 5 4 2" xfId="1551" xr:uid="{00000000-0005-0000-0000-0000DC010000}"/>
    <cellStyle name="Currency 6 5 4 3" xfId="1353" xr:uid="{00000000-0005-0000-0000-0000DB010000}"/>
    <cellStyle name="Currency 6 5 5" xfId="331" xr:uid="{00000000-0005-0000-0000-000045010000}"/>
    <cellStyle name="Currency 6 5 5 2" xfId="1552" xr:uid="{00000000-0005-0000-0000-0000DE010000}"/>
    <cellStyle name="Currency 6 5 5 3" xfId="1354" xr:uid="{00000000-0005-0000-0000-0000DD010000}"/>
    <cellStyle name="Currency 6 5 6" xfId="1541" xr:uid="{00000000-0005-0000-0000-0000DF010000}"/>
    <cellStyle name="Currency 6 5 7" xfId="1343" xr:uid="{00000000-0005-0000-0000-0000C8010000}"/>
    <cellStyle name="Currency 6 6" xfId="1479" xr:uid="{00000000-0005-0000-0000-0000E0010000}"/>
    <cellStyle name="Currency 6 7" xfId="1281" xr:uid="{00000000-0005-0000-0000-00004D010000}"/>
    <cellStyle name="Currency 7" xfId="332" xr:uid="{00000000-0005-0000-0000-000046010000}"/>
    <cellStyle name="Currency 7 10" xfId="333" xr:uid="{00000000-0005-0000-0000-000047010000}"/>
    <cellStyle name="Currency 7 10 2" xfId="1554" xr:uid="{00000000-0005-0000-0000-0000E3010000}"/>
    <cellStyle name="Currency 7 10 3" xfId="1356" xr:uid="{00000000-0005-0000-0000-0000E2010000}"/>
    <cellStyle name="Currency 7 11" xfId="334" xr:uid="{00000000-0005-0000-0000-000048010000}"/>
    <cellStyle name="Currency 7 11 2" xfId="1555" xr:uid="{00000000-0005-0000-0000-0000E5010000}"/>
    <cellStyle name="Currency 7 11 3" xfId="1357" xr:uid="{00000000-0005-0000-0000-0000E4010000}"/>
    <cellStyle name="Currency 7 12" xfId="1553" xr:uid="{00000000-0005-0000-0000-0000E6010000}"/>
    <cellStyle name="Currency 7 13" xfId="1355" xr:uid="{00000000-0005-0000-0000-0000E1010000}"/>
    <cellStyle name="Currency 7 2" xfId="335" xr:uid="{00000000-0005-0000-0000-000049010000}"/>
    <cellStyle name="Currency 7 2 2" xfId="336" xr:uid="{00000000-0005-0000-0000-00004A010000}"/>
    <cellStyle name="Currency 7 2 2 2" xfId="337" xr:uid="{00000000-0005-0000-0000-00004B010000}"/>
    <cellStyle name="Currency 7 2 2 2 2" xfId="338" xr:uid="{00000000-0005-0000-0000-00004C010000}"/>
    <cellStyle name="Currency 7 2 2 2 2 2" xfId="1559" xr:uid="{00000000-0005-0000-0000-0000EB010000}"/>
    <cellStyle name="Currency 7 2 2 2 2 3" xfId="1361" xr:uid="{00000000-0005-0000-0000-0000EA010000}"/>
    <cellStyle name="Currency 7 2 2 2 3" xfId="339" xr:uid="{00000000-0005-0000-0000-00004D010000}"/>
    <cellStyle name="Currency 7 2 2 2 3 2" xfId="1560" xr:uid="{00000000-0005-0000-0000-0000ED010000}"/>
    <cellStyle name="Currency 7 2 2 2 3 3" xfId="1362" xr:uid="{00000000-0005-0000-0000-0000EC010000}"/>
    <cellStyle name="Currency 7 2 2 2 4" xfId="1558" xr:uid="{00000000-0005-0000-0000-0000EE010000}"/>
    <cellStyle name="Currency 7 2 2 2 5" xfId="1360" xr:uid="{00000000-0005-0000-0000-0000E9010000}"/>
    <cellStyle name="Currency 7 2 2 3" xfId="340" xr:uid="{00000000-0005-0000-0000-00004E010000}"/>
    <cellStyle name="Currency 7 2 2 3 2" xfId="1561" xr:uid="{00000000-0005-0000-0000-0000F0010000}"/>
    <cellStyle name="Currency 7 2 2 3 3" xfId="1363" xr:uid="{00000000-0005-0000-0000-0000EF010000}"/>
    <cellStyle name="Currency 7 2 2 4" xfId="341" xr:uid="{00000000-0005-0000-0000-00004F010000}"/>
    <cellStyle name="Currency 7 2 2 4 2" xfId="1562" xr:uid="{00000000-0005-0000-0000-0000F2010000}"/>
    <cellStyle name="Currency 7 2 2 4 3" xfId="1364" xr:uid="{00000000-0005-0000-0000-0000F1010000}"/>
    <cellStyle name="Currency 7 2 2 5" xfId="1557" xr:uid="{00000000-0005-0000-0000-0000F3010000}"/>
    <cellStyle name="Currency 7 2 2 6" xfId="1359" xr:uid="{00000000-0005-0000-0000-0000E8010000}"/>
    <cellStyle name="Currency 7 2 3" xfId="342" xr:uid="{00000000-0005-0000-0000-000050010000}"/>
    <cellStyle name="Currency 7 2 3 2" xfId="1563" xr:uid="{00000000-0005-0000-0000-0000F5010000}"/>
    <cellStyle name="Currency 7 2 3 3" xfId="1365" xr:uid="{00000000-0005-0000-0000-0000F4010000}"/>
    <cellStyle name="Currency 7 2 4" xfId="343" xr:uid="{00000000-0005-0000-0000-000051010000}"/>
    <cellStyle name="Currency 7 2 4 2" xfId="344" xr:uid="{00000000-0005-0000-0000-000052010000}"/>
    <cellStyle name="Currency 7 2 4 2 2" xfId="1565" xr:uid="{00000000-0005-0000-0000-0000F8010000}"/>
    <cellStyle name="Currency 7 2 4 2 3" xfId="1367" xr:uid="{00000000-0005-0000-0000-0000F7010000}"/>
    <cellStyle name="Currency 7 2 4 3" xfId="345" xr:uid="{00000000-0005-0000-0000-000053010000}"/>
    <cellStyle name="Currency 7 2 4 3 2" xfId="1566" xr:uid="{00000000-0005-0000-0000-0000FA010000}"/>
    <cellStyle name="Currency 7 2 4 3 3" xfId="1368" xr:uid="{00000000-0005-0000-0000-0000F9010000}"/>
    <cellStyle name="Currency 7 2 4 4" xfId="1564" xr:uid="{00000000-0005-0000-0000-0000FB010000}"/>
    <cellStyle name="Currency 7 2 4 5" xfId="1366" xr:uid="{00000000-0005-0000-0000-0000F6010000}"/>
    <cellStyle name="Currency 7 2 5" xfId="346" xr:uid="{00000000-0005-0000-0000-000054010000}"/>
    <cellStyle name="Currency 7 2 5 2" xfId="1567" xr:uid="{00000000-0005-0000-0000-0000FD010000}"/>
    <cellStyle name="Currency 7 2 5 3" xfId="1369" xr:uid="{00000000-0005-0000-0000-0000FC010000}"/>
    <cellStyle name="Currency 7 2 6" xfId="347" xr:uid="{00000000-0005-0000-0000-000055010000}"/>
    <cellStyle name="Currency 7 2 6 2" xfId="1568" xr:uid="{00000000-0005-0000-0000-0000FF010000}"/>
    <cellStyle name="Currency 7 2 6 3" xfId="1370" xr:uid="{00000000-0005-0000-0000-0000FE010000}"/>
    <cellStyle name="Currency 7 2 7" xfId="1556" xr:uid="{00000000-0005-0000-0000-000000020000}"/>
    <cellStyle name="Currency 7 2 8" xfId="1358" xr:uid="{00000000-0005-0000-0000-0000E7010000}"/>
    <cellStyle name="Currency 7 3" xfId="348" xr:uid="{00000000-0005-0000-0000-000056010000}"/>
    <cellStyle name="Currency 7 3 2" xfId="349" xr:uid="{00000000-0005-0000-0000-000057010000}"/>
    <cellStyle name="Currency 7 3 2 2" xfId="350" xr:uid="{00000000-0005-0000-0000-000058010000}"/>
    <cellStyle name="Currency 7 3 2 2 2" xfId="1571" xr:uid="{00000000-0005-0000-0000-000004020000}"/>
    <cellStyle name="Currency 7 3 2 2 3" xfId="1373" xr:uid="{00000000-0005-0000-0000-000003020000}"/>
    <cellStyle name="Currency 7 3 2 3" xfId="351" xr:uid="{00000000-0005-0000-0000-000059010000}"/>
    <cellStyle name="Currency 7 3 2 3 2" xfId="1572" xr:uid="{00000000-0005-0000-0000-000006020000}"/>
    <cellStyle name="Currency 7 3 2 3 3" xfId="1374" xr:uid="{00000000-0005-0000-0000-000005020000}"/>
    <cellStyle name="Currency 7 3 2 4" xfId="1570" xr:uid="{00000000-0005-0000-0000-000007020000}"/>
    <cellStyle name="Currency 7 3 2 5" xfId="1372" xr:uid="{00000000-0005-0000-0000-000002020000}"/>
    <cellStyle name="Currency 7 3 3" xfId="352" xr:uid="{00000000-0005-0000-0000-00005A010000}"/>
    <cellStyle name="Currency 7 3 3 2" xfId="1573" xr:uid="{00000000-0005-0000-0000-000009020000}"/>
    <cellStyle name="Currency 7 3 3 3" xfId="1375" xr:uid="{00000000-0005-0000-0000-000008020000}"/>
    <cellStyle name="Currency 7 3 4" xfId="353" xr:uid="{00000000-0005-0000-0000-00005B010000}"/>
    <cellStyle name="Currency 7 3 4 2" xfId="1574" xr:uid="{00000000-0005-0000-0000-00000B020000}"/>
    <cellStyle name="Currency 7 3 4 3" xfId="1376" xr:uid="{00000000-0005-0000-0000-00000A020000}"/>
    <cellStyle name="Currency 7 3 5" xfId="1569" xr:uid="{00000000-0005-0000-0000-00000C020000}"/>
    <cellStyle name="Currency 7 3 6" xfId="1371" xr:uid="{00000000-0005-0000-0000-000001020000}"/>
    <cellStyle name="Currency 7 4" xfId="354" xr:uid="{00000000-0005-0000-0000-00005C010000}"/>
    <cellStyle name="Currency 7 4 2" xfId="1575" xr:uid="{00000000-0005-0000-0000-00000E020000}"/>
    <cellStyle name="Currency 7 4 3" xfId="1377" xr:uid="{00000000-0005-0000-0000-00000D020000}"/>
    <cellStyle name="Currency 7 5" xfId="355" xr:uid="{00000000-0005-0000-0000-00005D010000}"/>
    <cellStyle name="Currency 7 5 2" xfId="356" xr:uid="{00000000-0005-0000-0000-00005E010000}"/>
    <cellStyle name="Currency 7 5 2 2" xfId="1577" xr:uid="{00000000-0005-0000-0000-000011020000}"/>
    <cellStyle name="Currency 7 5 2 3" xfId="1379" xr:uid="{00000000-0005-0000-0000-000010020000}"/>
    <cellStyle name="Currency 7 5 3" xfId="357" xr:uid="{00000000-0005-0000-0000-00005F010000}"/>
    <cellStyle name="Currency 7 5 3 2" xfId="1578" xr:uid="{00000000-0005-0000-0000-000013020000}"/>
    <cellStyle name="Currency 7 5 3 3" xfId="1380" xr:uid="{00000000-0005-0000-0000-000012020000}"/>
    <cellStyle name="Currency 7 5 4" xfId="1576" xr:uid="{00000000-0005-0000-0000-000014020000}"/>
    <cellStyle name="Currency 7 5 5" xfId="1378" xr:uid="{00000000-0005-0000-0000-00000F020000}"/>
    <cellStyle name="Currency 7 6" xfId="358" xr:uid="{00000000-0005-0000-0000-000060010000}"/>
    <cellStyle name="Currency 7 6 2" xfId="359" xr:uid="{00000000-0005-0000-0000-000061010000}"/>
    <cellStyle name="Currency 7 6 2 2" xfId="1580" xr:uid="{00000000-0005-0000-0000-000017020000}"/>
    <cellStyle name="Currency 7 6 2 3" xfId="1382" xr:uid="{00000000-0005-0000-0000-000016020000}"/>
    <cellStyle name="Currency 7 6 3" xfId="360" xr:uid="{00000000-0005-0000-0000-000062010000}"/>
    <cellStyle name="Currency 7 6 3 2" xfId="1581" xr:uid="{00000000-0005-0000-0000-000019020000}"/>
    <cellStyle name="Currency 7 6 3 3" xfId="1383" xr:uid="{00000000-0005-0000-0000-000018020000}"/>
    <cellStyle name="Currency 7 6 4" xfId="1579" xr:uid="{00000000-0005-0000-0000-00001A020000}"/>
    <cellStyle name="Currency 7 6 5" xfId="1381" xr:uid="{00000000-0005-0000-0000-000015020000}"/>
    <cellStyle name="Currency 7 7" xfId="361" xr:uid="{00000000-0005-0000-0000-000063010000}"/>
    <cellStyle name="Currency 7 7 2" xfId="362" xr:uid="{00000000-0005-0000-0000-000064010000}"/>
    <cellStyle name="Currency 7 7 2 2" xfId="1583" xr:uid="{00000000-0005-0000-0000-00001D020000}"/>
    <cellStyle name="Currency 7 7 2 3" xfId="1385" xr:uid="{00000000-0005-0000-0000-00001C020000}"/>
    <cellStyle name="Currency 7 7 3" xfId="363" xr:uid="{00000000-0005-0000-0000-000065010000}"/>
    <cellStyle name="Currency 7 7 3 2" xfId="1584" xr:uid="{00000000-0005-0000-0000-00001F020000}"/>
    <cellStyle name="Currency 7 7 3 3" xfId="1386" xr:uid="{00000000-0005-0000-0000-00001E020000}"/>
    <cellStyle name="Currency 7 7 4" xfId="1582" xr:uid="{00000000-0005-0000-0000-000020020000}"/>
    <cellStyle name="Currency 7 7 5" xfId="1384" xr:uid="{00000000-0005-0000-0000-00001B020000}"/>
    <cellStyle name="Currency 7 8" xfId="364" xr:uid="{00000000-0005-0000-0000-000066010000}"/>
    <cellStyle name="Currency 7 8 2" xfId="365" xr:uid="{00000000-0005-0000-0000-000067010000}"/>
    <cellStyle name="Currency 7 8 2 2" xfId="1586" xr:uid="{00000000-0005-0000-0000-000023020000}"/>
    <cellStyle name="Currency 7 8 2 3" xfId="1388" xr:uid="{00000000-0005-0000-0000-000022020000}"/>
    <cellStyle name="Currency 7 8 3" xfId="366" xr:uid="{00000000-0005-0000-0000-000068010000}"/>
    <cellStyle name="Currency 7 8 3 2" xfId="1587" xr:uid="{00000000-0005-0000-0000-000025020000}"/>
    <cellStyle name="Currency 7 8 3 3" xfId="1389" xr:uid="{00000000-0005-0000-0000-000024020000}"/>
    <cellStyle name="Currency 7 8 4" xfId="1585" xr:uid="{00000000-0005-0000-0000-000026020000}"/>
    <cellStyle name="Currency 7 8 5" xfId="1387" xr:uid="{00000000-0005-0000-0000-000021020000}"/>
    <cellStyle name="Currency 7 9" xfId="367" xr:uid="{00000000-0005-0000-0000-000069010000}"/>
    <cellStyle name="Currency 7 9 2" xfId="368" xr:uid="{00000000-0005-0000-0000-00006A010000}"/>
    <cellStyle name="Currency 7 9 2 2" xfId="1589" xr:uid="{00000000-0005-0000-0000-000029020000}"/>
    <cellStyle name="Currency 7 9 2 3" xfId="1391" xr:uid="{00000000-0005-0000-0000-000028020000}"/>
    <cellStyle name="Currency 7 9 3" xfId="369" xr:uid="{00000000-0005-0000-0000-00006B010000}"/>
    <cellStyle name="Currency 7 9 3 2" xfId="1590" xr:uid="{00000000-0005-0000-0000-00002B020000}"/>
    <cellStyle name="Currency 7 9 3 3" xfId="1392" xr:uid="{00000000-0005-0000-0000-00002A020000}"/>
    <cellStyle name="Currency 7 9 4" xfId="1588" xr:uid="{00000000-0005-0000-0000-00002C020000}"/>
    <cellStyle name="Currency 7 9 5" xfId="1390" xr:uid="{00000000-0005-0000-0000-000027020000}"/>
    <cellStyle name="Currency 8" xfId="370" xr:uid="{00000000-0005-0000-0000-00006C010000}"/>
    <cellStyle name="Currency 8 2" xfId="371" xr:uid="{00000000-0005-0000-0000-00006D010000}"/>
    <cellStyle name="Currency 8 2 2" xfId="1592" xr:uid="{00000000-0005-0000-0000-00002F020000}"/>
    <cellStyle name="Currency 8 2 3" xfId="1394" xr:uid="{00000000-0005-0000-0000-00002E020000}"/>
    <cellStyle name="Currency 8 3" xfId="1591" xr:uid="{00000000-0005-0000-0000-000030020000}"/>
    <cellStyle name="Currency 8 4" xfId="1393" xr:uid="{00000000-0005-0000-0000-00002D020000}"/>
    <cellStyle name="Currency 9" xfId="372" xr:uid="{00000000-0005-0000-0000-00006E010000}"/>
    <cellStyle name="Currency 9 2" xfId="373" xr:uid="{00000000-0005-0000-0000-00006F010000}"/>
    <cellStyle name="Currency 9 2 2" xfId="1594" xr:uid="{00000000-0005-0000-0000-000033020000}"/>
    <cellStyle name="Currency 9 2 3" xfId="1396" xr:uid="{00000000-0005-0000-0000-000032020000}"/>
    <cellStyle name="Currency 9 3" xfId="374" xr:uid="{00000000-0005-0000-0000-000070010000}"/>
    <cellStyle name="Currency 9 3 2" xfId="1595" xr:uid="{00000000-0005-0000-0000-000035020000}"/>
    <cellStyle name="Currency 9 3 3" xfId="1397" xr:uid="{00000000-0005-0000-0000-000034020000}"/>
    <cellStyle name="Currency 9 4" xfId="1593" xr:uid="{00000000-0005-0000-0000-000036020000}"/>
    <cellStyle name="Currency 9 5" xfId="1395" xr:uid="{00000000-0005-0000-0000-000031020000}"/>
    <cellStyle name="Explanatory Text" xfId="1624" builtinId="53" customBuiltin="1"/>
    <cellStyle name="Explanatory Text 2" xfId="375" xr:uid="{00000000-0005-0000-0000-000071010000}"/>
    <cellStyle name="Good" xfId="1615" builtinId="26" customBuiltin="1"/>
    <cellStyle name="Good 2" xfId="376" xr:uid="{00000000-0005-0000-0000-000072010000}"/>
    <cellStyle name="Heading 1" xfId="1611" builtinId="16" customBuiltin="1"/>
    <cellStyle name="Heading 1 2" xfId="377" xr:uid="{00000000-0005-0000-0000-000073010000}"/>
    <cellStyle name="Heading 2" xfId="1612" builtinId="17" customBuiltin="1"/>
    <cellStyle name="Heading 2 2" xfId="378" xr:uid="{00000000-0005-0000-0000-000074010000}"/>
    <cellStyle name="Heading 3" xfId="1613" builtinId="18" customBuiltin="1"/>
    <cellStyle name="Heading 3 2" xfId="379" xr:uid="{00000000-0005-0000-0000-000075010000}"/>
    <cellStyle name="Heading 4" xfId="1614" builtinId="19" customBuiltin="1"/>
    <cellStyle name="Heading 4 2" xfId="380" xr:uid="{00000000-0005-0000-0000-000076010000}"/>
    <cellStyle name="Hyperlink" xfId="1193" builtinId="8"/>
    <cellStyle name="Hyperlink 2" xfId="1666" xr:uid="{088AB4C5-4F2D-4C98-A4FC-DAA1B643FDC5}"/>
    <cellStyle name="Input" xfId="1617" builtinId="20" customBuiltin="1"/>
    <cellStyle name="Input 2" xfId="381" xr:uid="{00000000-0005-0000-0000-000078010000}"/>
    <cellStyle name="Linked Cell" xfId="1620" builtinId="24" customBuiltin="1"/>
    <cellStyle name="Linked Cell 2" xfId="382" xr:uid="{00000000-0005-0000-0000-000079010000}"/>
    <cellStyle name="Neutral 2" xfId="383" xr:uid="{00000000-0005-0000-0000-00007A010000}"/>
    <cellStyle name="Neutral 3" xfId="1668" xr:uid="{0FEFC86B-A9C4-432D-991F-EEC4340B8F5F}"/>
    <cellStyle name="Normal" xfId="0" builtinId="0"/>
    <cellStyle name="Normal 10" xfId="384" xr:uid="{00000000-0005-0000-0000-00007C010000}"/>
    <cellStyle name="Normal 10 2" xfId="385" xr:uid="{00000000-0005-0000-0000-00007D010000}"/>
    <cellStyle name="Normal 10 2 2" xfId="386" xr:uid="{00000000-0005-0000-0000-00007E010000}"/>
    <cellStyle name="Normal 10 2 2 2" xfId="387" xr:uid="{00000000-0005-0000-0000-00007F010000}"/>
    <cellStyle name="Normal 10 2 2 2 2" xfId="388" xr:uid="{00000000-0005-0000-0000-000080010000}"/>
    <cellStyle name="Normal 10 2 2 2 3" xfId="389" xr:uid="{00000000-0005-0000-0000-000081010000}"/>
    <cellStyle name="Normal 10 2 2 3" xfId="390" xr:uid="{00000000-0005-0000-0000-000082010000}"/>
    <cellStyle name="Normal 10 2 2 4" xfId="391" xr:uid="{00000000-0005-0000-0000-000083010000}"/>
    <cellStyle name="Normal 10 2 3" xfId="392" xr:uid="{00000000-0005-0000-0000-000084010000}"/>
    <cellStyle name="Normal 10 2 4" xfId="393" xr:uid="{00000000-0005-0000-0000-000085010000}"/>
    <cellStyle name="Normal 10 2 4 2" xfId="394" xr:uid="{00000000-0005-0000-0000-000086010000}"/>
    <cellStyle name="Normal 10 2 4 3" xfId="395" xr:uid="{00000000-0005-0000-0000-000087010000}"/>
    <cellStyle name="Normal 10 2 5" xfId="396" xr:uid="{00000000-0005-0000-0000-000088010000}"/>
    <cellStyle name="Normal 10 2 6" xfId="397" xr:uid="{00000000-0005-0000-0000-000089010000}"/>
    <cellStyle name="Normal 10 3" xfId="398" xr:uid="{00000000-0005-0000-0000-00008A010000}"/>
    <cellStyle name="Normal 10 3 2" xfId="399" xr:uid="{00000000-0005-0000-0000-00008B010000}"/>
    <cellStyle name="Normal 10 3 2 2" xfId="400" xr:uid="{00000000-0005-0000-0000-00008C010000}"/>
    <cellStyle name="Normal 10 3 2 3" xfId="401" xr:uid="{00000000-0005-0000-0000-00008D010000}"/>
    <cellStyle name="Normal 10 3 3" xfId="402" xr:uid="{00000000-0005-0000-0000-00008E010000}"/>
    <cellStyle name="Normal 10 3 4" xfId="403" xr:uid="{00000000-0005-0000-0000-00008F010000}"/>
    <cellStyle name="Normal 10 4" xfId="404" xr:uid="{00000000-0005-0000-0000-000090010000}"/>
    <cellStyle name="Normal 10 4 2" xfId="1194" xr:uid="{00000000-0005-0000-0000-000091010000}"/>
    <cellStyle name="Normal 10 5" xfId="405" xr:uid="{00000000-0005-0000-0000-000092010000}"/>
    <cellStyle name="Normal 10 5 2" xfId="406" xr:uid="{00000000-0005-0000-0000-000093010000}"/>
    <cellStyle name="Normal 10 5 3" xfId="407" xr:uid="{00000000-0005-0000-0000-000094010000}"/>
    <cellStyle name="Normal 10 6" xfId="408" xr:uid="{00000000-0005-0000-0000-000095010000}"/>
    <cellStyle name="Normal 10 6 2" xfId="409" xr:uid="{00000000-0005-0000-0000-000096010000}"/>
    <cellStyle name="Normal 10 6 3" xfId="410" xr:uid="{00000000-0005-0000-0000-000097010000}"/>
    <cellStyle name="Normal 10 7" xfId="411" xr:uid="{00000000-0005-0000-0000-000098010000}"/>
    <cellStyle name="Normal 10 8" xfId="412" xr:uid="{00000000-0005-0000-0000-000099010000}"/>
    <cellStyle name="Normal 11" xfId="2" xr:uid="{00000000-0005-0000-0000-00009A010000}"/>
    <cellStyle name="Normal 11 2" xfId="413" xr:uid="{00000000-0005-0000-0000-00009B010000}"/>
    <cellStyle name="Normal 12" xfId="414" xr:uid="{00000000-0005-0000-0000-00009C010000}"/>
    <cellStyle name="Normal 12 2" xfId="415" xr:uid="{00000000-0005-0000-0000-00009D010000}"/>
    <cellStyle name="Normal 12 2 2" xfId="416" xr:uid="{00000000-0005-0000-0000-00009E010000}"/>
    <cellStyle name="Normal 12 2 2 2" xfId="417" xr:uid="{00000000-0005-0000-0000-00009F010000}"/>
    <cellStyle name="Normal 12 2 2 3" xfId="418" xr:uid="{00000000-0005-0000-0000-0000A0010000}"/>
    <cellStyle name="Normal 12 2 3" xfId="419" xr:uid="{00000000-0005-0000-0000-0000A1010000}"/>
    <cellStyle name="Normal 12 2 3 2" xfId="420" xr:uid="{00000000-0005-0000-0000-0000A2010000}"/>
    <cellStyle name="Normal 12 2 3 3" xfId="421" xr:uid="{00000000-0005-0000-0000-0000A3010000}"/>
    <cellStyle name="Normal 12 2 4" xfId="422" xr:uid="{00000000-0005-0000-0000-0000A4010000}"/>
    <cellStyle name="Normal 12 2 4 2" xfId="423" xr:uid="{00000000-0005-0000-0000-0000A5010000}"/>
    <cellStyle name="Normal 12 2 4 3" xfId="424" xr:uid="{00000000-0005-0000-0000-0000A6010000}"/>
    <cellStyle name="Normal 12 2 5" xfId="425" xr:uid="{00000000-0005-0000-0000-0000A7010000}"/>
    <cellStyle name="Normal 12 2 6" xfId="426" xr:uid="{00000000-0005-0000-0000-0000A8010000}"/>
    <cellStyle name="Normal 12 3" xfId="427" xr:uid="{00000000-0005-0000-0000-0000A9010000}"/>
    <cellStyle name="Normal 12 3 2" xfId="428" xr:uid="{00000000-0005-0000-0000-0000AA010000}"/>
    <cellStyle name="Normal 12 3 3" xfId="429" xr:uid="{00000000-0005-0000-0000-0000AB010000}"/>
    <cellStyle name="Normal 12 4" xfId="430" xr:uid="{00000000-0005-0000-0000-0000AC010000}"/>
    <cellStyle name="Normal 12 4 2" xfId="431" xr:uid="{00000000-0005-0000-0000-0000AD010000}"/>
    <cellStyle name="Normal 12 4 3" xfId="432" xr:uid="{00000000-0005-0000-0000-0000AE010000}"/>
    <cellStyle name="Normal 12 5" xfId="433" xr:uid="{00000000-0005-0000-0000-0000AF010000}"/>
    <cellStyle name="Normal 12 5 2" xfId="434" xr:uid="{00000000-0005-0000-0000-0000B0010000}"/>
    <cellStyle name="Normal 12 5 3" xfId="435" xr:uid="{00000000-0005-0000-0000-0000B1010000}"/>
    <cellStyle name="Normal 12 6" xfId="436" xr:uid="{00000000-0005-0000-0000-0000B2010000}"/>
    <cellStyle name="Normal 12 7" xfId="437" xr:uid="{00000000-0005-0000-0000-0000B3010000}"/>
    <cellStyle name="Normal 13" xfId="438" xr:uid="{00000000-0005-0000-0000-0000B4010000}"/>
    <cellStyle name="Normal 13 2" xfId="439" xr:uid="{00000000-0005-0000-0000-0000B5010000}"/>
    <cellStyle name="Normal 13 2 2" xfId="440" xr:uid="{00000000-0005-0000-0000-0000B6010000}"/>
    <cellStyle name="Normal 13 2 2 2" xfId="441" xr:uid="{00000000-0005-0000-0000-0000B7010000}"/>
    <cellStyle name="Normal 13 2 2 3" xfId="442" xr:uid="{00000000-0005-0000-0000-0000B8010000}"/>
    <cellStyle name="Normal 13 2 3" xfId="443" xr:uid="{00000000-0005-0000-0000-0000B9010000}"/>
    <cellStyle name="Normal 13 2 4" xfId="444" xr:uid="{00000000-0005-0000-0000-0000BA010000}"/>
    <cellStyle name="Normal 13 3" xfId="445" xr:uid="{00000000-0005-0000-0000-0000BB010000}"/>
    <cellStyle name="Normal 13 3 2" xfId="446" xr:uid="{00000000-0005-0000-0000-0000BC010000}"/>
    <cellStyle name="Normal 13 3 3" xfId="447" xr:uid="{00000000-0005-0000-0000-0000BD010000}"/>
    <cellStyle name="Normal 13 4" xfId="448" xr:uid="{00000000-0005-0000-0000-0000BE010000}"/>
    <cellStyle name="Normal 13 4 2" xfId="449" xr:uid="{00000000-0005-0000-0000-0000BF010000}"/>
    <cellStyle name="Normal 13 4 3" xfId="450" xr:uid="{00000000-0005-0000-0000-0000C0010000}"/>
    <cellStyle name="Normal 14" xfId="451" xr:uid="{00000000-0005-0000-0000-0000C1010000}"/>
    <cellStyle name="Normal 14 2" xfId="452" xr:uid="{00000000-0005-0000-0000-0000C2010000}"/>
    <cellStyle name="Normal 14 3" xfId="453" xr:uid="{00000000-0005-0000-0000-0000C3010000}"/>
    <cellStyle name="Normal 14 3 2" xfId="454" xr:uid="{00000000-0005-0000-0000-0000C4010000}"/>
    <cellStyle name="Normal 14 3 3" xfId="455" xr:uid="{00000000-0005-0000-0000-0000C5010000}"/>
    <cellStyle name="Normal 14 4" xfId="456" xr:uid="{00000000-0005-0000-0000-0000C6010000}"/>
    <cellStyle name="Normal 14 5" xfId="457" xr:uid="{00000000-0005-0000-0000-0000C7010000}"/>
    <cellStyle name="Normal 15" xfId="458" xr:uid="{00000000-0005-0000-0000-0000C8010000}"/>
    <cellStyle name="Normal 15 2" xfId="459" xr:uid="{00000000-0005-0000-0000-0000C9010000}"/>
    <cellStyle name="Normal 15 2 2" xfId="460" xr:uid="{00000000-0005-0000-0000-0000CA010000}"/>
    <cellStyle name="Normal 15 2 3" xfId="461" xr:uid="{00000000-0005-0000-0000-0000CB010000}"/>
    <cellStyle name="Normal 15 3" xfId="462" xr:uid="{00000000-0005-0000-0000-0000CC010000}"/>
    <cellStyle name="Normal 15 3 2" xfId="463" xr:uid="{00000000-0005-0000-0000-0000CD010000}"/>
    <cellStyle name="Normal 15 3 3" xfId="464" xr:uid="{00000000-0005-0000-0000-0000CE010000}"/>
    <cellStyle name="Normal 15 4" xfId="465" xr:uid="{00000000-0005-0000-0000-0000CF010000}"/>
    <cellStyle name="Normal 15 4 2" xfId="466" xr:uid="{00000000-0005-0000-0000-0000D0010000}"/>
    <cellStyle name="Normal 15 4 3" xfId="467" xr:uid="{00000000-0005-0000-0000-0000D1010000}"/>
    <cellStyle name="Normal 15 5" xfId="468" xr:uid="{00000000-0005-0000-0000-0000D2010000}"/>
    <cellStyle name="Normal 15 6" xfId="469" xr:uid="{00000000-0005-0000-0000-0000D3010000}"/>
    <cellStyle name="Normal 16" xfId="470" xr:uid="{00000000-0005-0000-0000-0000D4010000}"/>
    <cellStyle name="Normal 16 2" xfId="471" xr:uid="{00000000-0005-0000-0000-0000D5010000}"/>
    <cellStyle name="Normal 16 3" xfId="472" xr:uid="{00000000-0005-0000-0000-0000D6010000}"/>
    <cellStyle name="Normal 17" xfId="473" xr:uid="{00000000-0005-0000-0000-0000D7010000}"/>
    <cellStyle name="Normal 17 2" xfId="474" xr:uid="{00000000-0005-0000-0000-0000D8010000}"/>
    <cellStyle name="Normal 17 3" xfId="475" xr:uid="{00000000-0005-0000-0000-0000D9010000}"/>
    <cellStyle name="Normal 18" xfId="476" xr:uid="{00000000-0005-0000-0000-0000DA010000}"/>
    <cellStyle name="Normal 18 2" xfId="477" xr:uid="{00000000-0005-0000-0000-0000DB010000}"/>
    <cellStyle name="Normal 19" xfId="478" xr:uid="{00000000-0005-0000-0000-0000DC010000}"/>
    <cellStyle name="Normal 2" xfId="1" xr:uid="{00000000-0005-0000-0000-0000DD010000}"/>
    <cellStyle name="Normal 2 10" xfId="479" xr:uid="{00000000-0005-0000-0000-0000DE010000}"/>
    <cellStyle name="Normal 2 10 2" xfId="480" xr:uid="{00000000-0005-0000-0000-0000DF010000}"/>
    <cellStyle name="Normal 2 10 2 2" xfId="481" xr:uid="{00000000-0005-0000-0000-0000E0010000}"/>
    <cellStyle name="Normal 2 10 2 2 2" xfId="482" xr:uid="{00000000-0005-0000-0000-0000E1010000}"/>
    <cellStyle name="Normal 2 10 2 2 2 2" xfId="483" xr:uid="{00000000-0005-0000-0000-0000E2010000}"/>
    <cellStyle name="Normal 2 10 2 2 2 3" xfId="484" xr:uid="{00000000-0005-0000-0000-0000E3010000}"/>
    <cellStyle name="Normal 2 10 2 2 3" xfId="485" xr:uid="{00000000-0005-0000-0000-0000E4010000}"/>
    <cellStyle name="Normal 2 10 2 2 4" xfId="486" xr:uid="{00000000-0005-0000-0000-0000E5010000}"/>
    <cellStyle name="Normal 2 10 2 3" xfId="487" xr:uid="{00000000-0005-0000-0000-0000E6010000}"/>
    <cellStyle name="Normal 2 10 2 3 2" xfId="488" xr:uid="{00000000-0005-0000-0000-0000E7010000}"/>
    <cellStyle name="Normal 2 10 2 3 3" xfId="489" xr:uid="{00000000-0005-0000-0000-0000E8010000}"/>
    <cellStyle name="Normal 2 10 2 4" xfId="490" xr:uid="{00000000-0005-0000-0000-0000E9010000}"/>
    <cellStyle name="Normal 2 10 2 5" xfId="491" xr:uid="{00000000-0005-0000-0000-0000EA010000}"/>
    <cellStyle name="Normal 2 10 3" xfId="492" xr:uid="{00000000-0005-0000-0000-0000EB010000}"/>
    <cellStyle name="Normal 2 10 3 2" xfId="493" xr:uid="{00000000-0005-0000-0000-0000EC010000}"/>
    <cellStyle name="Normal 2 10 3 2 2" xfId="494" xr:uid="{00000000-0005-0000-0000-0000ED010000}"/>
    <cellStyle name="Normal 2 10 3 2 3" xfId="495" xr:uid="{00000000-0005-0000-0000-0000EE010000}"/>
    <cellStyle name="Normal 2 10 3 3" xfId="496" xr:uid="{00000000-0005-0000-0000-0000EF010000}"/>
    <cellStyle name="Normal 2 10 3 4" xfId="497" xr:uid="{00000000-0005-0000-0000-0000F0010000}"/>
    <cellStyle name="Normal 2 10 4" xfId="498" xr:uid="{00000000-0005-0000-0000-0000F1010000}"/>
    <cellStyle name="Normal 2 10 4 2" xfId="499" xr:uid="{00000000-0005-0000-0000-0000F2010000}"/>
    <cellStyle name="Normal 2 10 4 3" xfId="500" xr:uid="{00000000-0005-0000-0000-0000F3010000}"/>
    <cellStyle name="Normal 2 10 5" xfId="501" xr:uid="{00000000-0005-0000-0000-0000F4010000}"/>
    <cellStyle name="Normal 2 10 5 2" xfId="502" xr:uid="{00000000-0005-0000-0000-0000F5010000}"/>
    <cellStyle name="Normal 2 10 5 3" xfId="503" xr:uid="{00000000-0005-0000-0000-0000F6010000}"/>
    <cellStyle name="Normal 2 10 6" xfId="504" xr:uid="{00000000-0005-0000-0000-0000F7010000}"/>
    <cellStyle name="Normal 2 10 7" xfId="505" xr:uid="{00000000-0005-0000-0000-0000F8010000}"/>
    <cellStyle name="Normal 2 11" xfId="506" xr:uid="{00000000-0005-0000-0000-0000F9010000}"/>
    <cellStyle name="Normal 2 11 2" xfId="507" xr:uid="{00000000-0005-0000-0000-0000FA010000}"/>
    <cellStyle name="Normal 2 11 2 2" xfId="508" xr:uid="{00000000-0005-0000-0000-0000FB010000}"/>
    <cellStyle name="Normal 2 11 2 2 2" xfId="509" xr:uid="{00000000-0005-0000-0000-0000FC010000}"/>
    <cellStyle name="Normal 2 11 2 2 3" xfId="510" xr:uid="{00000000-0005-0000-0000-0000FD010000}"/>
    <cellStyle name="Normal 2 11 2 3" xfId="511" xr:uid="{00000000-0005-0000-0000-0000FE010000}"/>
    <cellStyle name="Normal 2 11 2 4" xfId="512" xr:uid="{00000000-0005-0000-0000-0000FF010000}"/>
    <cellStyle name="Normal 2 11 3" xfId="513" xr:uid="{00000000-0005-0000-0000-000000020000}"/>
    <cellStyle name="Normal 2 11 3 2" xfId="514" xr:uid="{00000000-0005-0000-0000-000001020000}"/>
    <cellStyle name="Normal 2 11 3 3" xfId="515" xr:uid="{00000000-0005-0000-0000-000002020000}"/>
    <cellStyle name="Normal 2 11 4" xfId="516" xr:uid="{00000000-0005-0000-0000-000003020000}"/>
    <cellStyle name="Normal 2 11 5" xfId="517" xr:uid="{00000000-0005-0000-0000-000004020000}"/>
    <cellStyle name="Normal 2 12" xfId="518" xr:uid="{00000000-0005-0000-0000-000005020000}"/>
    <cellStyle name="Normal 2 12 2" xfId="519" xr:uid="{00000000-0005-0000-0000-000006020000}"/>
    <cellStyle name="Normal 2 12 2 2" xfId="520" xr:uid="{00000000-0005-0000-0000-000007020000}"/>
    <cellStyle name="Normal 2 12 2 2 2" xfId="521" xr:uid="{00000000-0005-0000-0000-000008020000}"/>
    <cellStyle name="Normal 2 12 2 2 3" xfId="522" xr:uid="{00000000-0005-0000-0000-000009020000}"/>
    <cellStyle name="Normal 2 12 2 3" xfId="523" xr:uid="{00000000-0005-0000-0000-00000A020000}"/>
    <cellStyle name="Normal 2 12 2 4" xfId="524" xr:uid="{00000000-0005-0000-0000-00000B020000}"/>
    <cellStyle name="Normal 2 12 3" xfId="525" xr:uid="{00000000-0005-0000-0000-00000C020000}"/>
    <cellStyle name="Normal 2 12 3 2" xfId="526" xr:uid="{00000000-0005-0000-0000-00000D020000}"/>
    <cellStyle name="Normal 2 12 3 3" xfId="527" xr:uid="{00000000-0005-0000-0000-00000E020000}"/>
    <cellStyle name="Normal 2 12 4" xfId="528" xr:uid="{00000000-0005-0000-0000-00000F020000}"/>
    <cellStyle name="Normal 2 12 5" xfId="529" xr:uid="{00000000-0005-0000-0000-000010020000}"/>
    <cellStyle name="Normal 2 13" xfId="530" xr:uid="{00000000-0005-0000-0000-000011020000}"/>
    <cellStyle name="Normal 2 13 2" xfId="531" xr:uid="{00000000-0005-0000-0000-000012020000}"/>
    <cellStyle name="Normal 2 13 2 2" xfId="532" xr:uid="{00000000-0005-0000-0000-000013020000}"/>
    <cellStyle name="Normal 2 13 2 3" xfId="533" xr:uid="{00000000-0005-0000-0000-000014020000}"/>
    <cellStyle name="Normal 2 13 3" xfId="534" xr:uid="{00000000-0005-0000-0000-000015020000}"/>
    <cellStyle name="Normal 2 13 4" xfId="535" xr:uid="{00000000-0005-0000-0000-000016020000}"/>
    <cellStyle name="Normal 2 2" xfId="536" xr:uid="{00000000-0005-0000-0000-000017020000}"/>
    <cellStyle name="Normal 2 2 10" xfId="537" xr:uid="{00000000-0005-0000-0000-000018020000}"/>
    <cellStyle name="Normal 2 2 10 2" xfId="538" xr:uid="{00000000-0005-0000-0000-000019020000}"/>
    <cellStyle name="Normal 2 2 10 3" xfId="539" xr:uid="{00000000-0005-0000-0000-00001A020000}"/>
    <cellStyle name="Normal 2 2 11" xfId="540" xr:uid="{00000000-0005-0000-0000-00001B020000}"/>
    <cellStyle name="Normal 2 2 11 2" xfId="541" xr:uid="{00000000-0005-0000-0000-00001C020000}"/>
    <cellStyle name="Normal 2 2 11 3" xfId="542" xr:uid="{00000000-0005-0000-0000-00001D020000}"/>
    <cellStyle name="Normal 2 2 12" xfId="543" xr:uid="{00000000-0005-0000-0000-00001E020000}"/>
    <cellStyle name="Normal 2 2 13" xfId="544" xr:uid="{00000000-0005-0000-0000-00001F020000}"/>
    <cellStyle name="Normal 2 2 2" xfId="5" xr:uid="{00000000-0005-0000-0000-000020020000}"/>
    <cellStyle name="Normal 2 2 3" xfId="545" xr:uid="{00000000-0005-0000-0000-000021020000}"/>
    <cellStyle name="Normal 2 2 3 2" xfId="546" xr:uid="{00000000-0005-0000-0000-000022020000}"/>
    <cellStyle name="Normal 2 2 3 2 2" xfId="547" xr:uid="{00000000-0005-0000-0000-000023020000}"/>
    <cellStyle name="Normal 2 2 3 2 2 2" xfId="548" xr:uid="{00000000-0005-0000-0000-000024020000}"/>
    <cellStyle name="Normal 2 2 3 2 2 3" xfId="549" xr:uid="{00000000-0005-0000-0000-000025020000}"/>
    <cellStyle name="Normal 2 2 3 2 3" xfId="550" xr:uid="{00000000-0005-0000-0000-000026020000}"/>
    <cellStyle name="Normal 2 2 3 2 3 2" xfId="551" xr:uid="{00000000-0005-0000-0000-000027020000}"/>
    <cellStyle name="Normal 2 2 3 2 3 3" xfId="552" xr:uid="{00000000-0005-0000-0000-000028020000}"/>
    <cellStyle name="Normal 2 2 3 2 4" xfId="553" xr:uid="{00000000-0005-0000-0000-000029020000}"/>
    <cellStyle name="Normal 2 2 3 2 4 2" xfId="554" xr:uid="{00000000-0005-0000-0000-00002A020000}"/>
    <cellStyle name="Normal 2 2 3 2 4 3" xfId="555" xr:uid="{00000000-0005-0000-0000-00002B020000}"/>
    <cellStyle name="Normal 2 2 3 2 5" xfId="556" xr:uid="{00000000-0005-0000-0000-00002C020000}"/>
    <cellStyle name="Normal 2 2 3 2 6" xfId="557" xr:uid="{00000000-0005-0000-0000-00002D020000}"/>
    <cellStyle name="Normal 2 2 3 3" xfId="558" xr:uid="{00000000-0005-0000-0000-00002E020000}"/>
    <cellStyle name="Normal 2 2 3 3 2" xfId="559" xr:uid="{00000000-0005-0000-0000-00002F020000}"/>
    <cellStyle name="Normal 2 2 3 3 3" xfId="560" xr:uid="{00000000-0005-0000-0000-000030020000}"/>
    <cellStyle name="Normal 2 2 3 4" xfId="561" xr:uid="{00000000-0005-0000-0000-000031020000}"/>
    <cellStyle name="Normal 2 2 3 4 2" xfId="562" xr:uid="{00000000-0005-0000-0000-000032020000}"/>
    <cellStyle name="Normal 2 2 3 4 3" xfId="563" xr:uid="{00000000-0005-0000-0000-000033020000}"/>
    <cellStyle name="Normal 2 2 3 5" xfId="564" xr:uid="{00000000-0005-0000-0000-000034020000}"/>
    <cellStyle name="Normal 2 2 3 5 2" xfId="565" xr:uid="{00000000-0005-0000-0000-000035020000}"/>
    <cellStyle name="Normal 2 2 3 5 3" xfId="566" xr:uid="{00000000-0005-0000-0000-000036020000}"/>
    <cellStyle name="Normal 2 2 3 6" xfId="567" xr:uid="{00000000-0005-0000-0000-000037020000}"/>
    <cellStyle name="Normal 2 2 3 7" xfId="568" xr:uid="{00000000-0005-0000-0000-000038020000}"/>
    <cellStyle name="Normal 2 2 4" xfId="569" xr:uid="{00000000-0005-0000-0000-000039020000}"/>
    <cellStyle name="Normal 2 2 4 2" xfId="570" xr:uid="{00000000-0005-0000-0000-00003A020000}"/>
    <cellStyle name="Normal 2 2 4 2 2" xfId="571" xr:uid="{00000000-0005-0000-0000-00003B020000}"/>
    <cellStyle name="Normal 2 2 4 2 3" xfId="572" xr:uid="{00000000-0005-0000-0000-00003C020000}"/>
    <cellStyle name="Normal 2 2 4 3" xfId="573" xr:uid="{00000000-0005-0000-0000-00003D020000}"/>
    <cellStyle name="Normal 2 2 4 3 2" xfId="574" xr:uid="{00000000-0005-0000-0000-00003E020000}"/>
    <cellStyle name="Normal 2 2 4 3 3" xfId="575" xr:uid="{00000000-0005-0000-0000-00003F020000}"/>
    <cellStyle name="Normal 2 2 4 4" xfId="576" xr:uid="{00000000-0005-0000-0000-000040020000}"/>
    <cellStyle name="Normal 2 2 4 4 2" xfId="577" xr:uid="{00000000-0005-0000-0000-000041020000}"/>
    <cellStyle name="Normal 2 2 4 4 3" xfId="578" xr:uid="{00000000-0005-0000-0000-000042020000}"/>
    <cellStyle name="Normal 2 2 4 5" xfId="579" xr:uid="{00000000-0005-0000-0000-000043020000}"/>
    <cellStyle name="Normal 2 2 4 6" xfId="580" xr:uid="{00000000-0005-0000-0000-000044020000}"/>
    <cellStyle name="Normal 2 2 5" xfId="581" xr:uid="{00000000-0005-0000-0000-000045020000}"/>
    <cellStyle name="Normal 2 2 5 2" xfId="582" xr:uid="{00000000-0005-0000-0000-000046020000}"/>
    <cellStyle name="Normal 2 2 5 3" xfId="583" xr:uid="{00000000-0005-0000-0000-000047020000}"/>
    <cellStyle name="Normal 2 2 6" xfId="584" xr:uid="{00000000-0005-0000-0000-000048020000}"/>
    <cellStyle name="Normal 2 2 6 2" xfId="585" xr:uid="{00000000-0005-0000-0000-000049020000}"/>
    <cellStyle name="Normal 2 2 6 3" xfId="586" xr:uid="{00000000-0005-0000-0000-00004A020000}"/>
    <cellStyle name="Normal 2 2 7" xfId="587" xr:uid="{00000000-0005-0000-0000-00004B020000}"/>
    <cellStyle name="Normal 2 2 7 2" xfId="588" xr:uid="{00000000-0005-0000-0000-00004C020000}"/>
    <cellStyle name="Normal 2 2 7 3" xfId="589" xr:uid="{00000000-0005-0000-0000-00004D020000}"/>
    <cellStyle name="Normal 2 2 8" xfId="590" xr:uid="{00000000-0005-0000-0000-00004E020000}"/>
    <cellStyle name="Normal 2 2 8 2" xfId="591" xr:uid="{00000000-0005-0000-0000-00004F020000}"/>
    <cellStyle name="Normal 2 2 8 3" xfId="592" xr:uid="{00000000-0005-0000-0000-000050020000}"/>
    <cellStyle name="Normal 2 2 9" xfId="593" xr:uid="{00000000-0005-0000-0000-000051020000}"/>
    <cellStyle name="Normal 2 2 9 2" xfId="594" xr:uid="{00000000-0005-0000-0000-000052020000}"/>
    <cellStyle name="Normal 2 2 9 3" xfId="595" xr:uid="{00000000-0005-0000-0000-000053020000}"/>
    <cellStyle name="Normal 2 2_Pivot Tables" xfId="596" xr:uid="{00000000-0005-0000-0000-000054020000}"/>
    <cellStyle name="Normal 2 3" xfId="597" xr:uid="{00000000-0005-0000-0000-000055020000}"/>
    <cellStyle name="Normal 2 3 10" xfId="598" xr:uid="{00000000-0005-0000-0000-000056020000}"/>
    <cellStyle name="Normal 2 3 10 2" xfId="599" xr:uid="{00000000-0005-0000-0000-000057020000}"/>
    <cellStyle name="Normal 2 3 10 3" xfId="600" xr:uid="{00000000-0005-0000-0000-000058020000}"/>
    <cellStyle name="Normal 2 3 11" xfId="601" xr:uid="{00000000-0005-0000-0000-000059020000}"/>
    <cellStyle name="Normal 2 3 11 2" xfId="602" xr:uid="{00000000-0005-0000-0000-00005A020000}"/>
    <cellStyle name="Normal 2 3 11 3" xfId="603" xr:uid="{00000000-0005-0000-0000-00005B020000}"/>
    <cellStyle name="Normal 2 3 12" xfId="604" xr:uid="{00000000-0005-0000-0000-00005C020000}"/>
    <cellStyle name="Normal 2 3 12 2" xfId="605" xr:uid="{00000000-0005-0000-0000-00005D020000}"/>
    <cellStyle name="Normal 2 3 12 3" xfId="606" xr:uid="{00000000-0005-0000-0000-00005E020000}"/>
    <cellStyle name="Normal 2 3 13" xfId="607" xr:uid="{00000000-0005-0000-0000-00005F020000}"/>
    <cellStyle name="Normal 2 3 13 2" xfId="608" xr:uid="{00000000-0005-0000-0000-000060020000}"/>
    <cellStyle name="Normal 2 3 13 3" xfId="609" xr:uid="{00000000-0005-0000-0000-000061020000}"/>
    <cellStyle name="Normal 2 3 14" xfId="610" xr:uid="{00000000-0005-0000-0000-000062020000}"/>
    <cellStyle name="Normal 2 3 15" xfId="611" xr:uid="{00000000-0005-0000-0000-000063020000}"/>
    <cellStyle name="Normal 2 3 2" xfId="612" xr:uid="{00000000-0005-0000-0000-000064020000}"/>
    <cellStyle name="Normal 2 3 2 2" xfId="613" xr:uid="{00000000-0005-0000-0000-000065020000}"/>
    <cellStyle name="Normal 2 3 2 2 2" xfId="614" xr:uid="{00000000-0005-0000-0000-000066020000}"/>
    <cellStyle name="Normal 2 3 2 2 2 2" xfId="615" xr:uid="{00000000-0005-0000-0000-000067020000}"/>
    <cellStyle name="Normal 2 3 2 2 2 2 2" xfId="616" xr:uid="{00000000-0005-0000-0000-000068020000}"/>
    <cellStyle name="Normal 2 3 2 2 2 2 3" xfId="617" xr:uid="{00000000-0005-0000-0000-000069020000}"/>
    <cellStyle name="Normal 2 3 2 2 2 3" xfId="618" xr:uid="{00000000-0005-0000-0000-00006A020000}"/>
    <cellStyle name="Normal 2 3 2 2 2 3 2" xfId="619" xr:uid="{00000000-0005-0000-0000-00006B020000}"/>
    <cellStyle name="Normal 2 3 2 2 2 3 3" xfId="620" xr:uid="{00000000-0005-0000-0000-00006C020000}"/>
    <cellStyle name="Normal 2 3 2 2 2 4" xfId="621" xr:uid="{00000000-0005-0000-0000-00006D020000}"/>
    <cellStyle name="Normal 2 3 2 2 2 5" xfId="622" xr:uid="{00000000-0005-0000-0000-00006E020000}"/>
    <cellStyle name="Normal 2 3 2 2 3" xfId="623" xr:uid="{00000000-0005-0000-0000-00006F020000}"/>
    <cellStyle name="Normal 2 3 2 2 3 2" xfId="624" xr:uid="{00000000-0005-0000-0000-000070020000}"/>
    <cellStyle name="Normal 2 3 2 2 3 3" xfId="625" xr:uid="{00000000-0005-0000-0000-000071020000}"/>
    <cellStyle name="Normal 2 3 2 2 4" xfId="626" xr:uid="{00000000-0005-0000-0000-000072020000}"/>
    <cellStyle name="Normal 2 3 2 2 4 2" xfId="627" xr:uid="{00000000-0005-0000-0000-000073020000}"/>
    <cellStyle name="Normal 2 3 2 2 4 3" xfId="628" xr:uid="{00000000-0005-0000-0000-000074020000}"/>
    <cellStyle name="Normal 2 3 2 2 5" xfId="629" xr:uid="{00000000-0005-0000-0000-000075020000}"/>
    <cellStyle name="Normal 2 3 2 2 6" xfId="630" xr:uid="{00000000-0005-0000-0000-000076020000}"/>
    <cellStyle name="Normal 2 3 2 3" xfId="631" xr:uid="{00000000-0005-0000-0000-000077020000}"/>
    <cellStyle name="Normal 2 3 2 3 2" xfId="632" xr:uid="{00000000-0005-0000-0000-000078020000}"/>
    <cellStyle name="Normal 2 3 2 3 2 2" xfId="633" xr:uid="{00000000-0005-0000-0000-000079020000}"/>
    <cellStyle name="Normal 2 3 2 3 2 3" xfId="634" xr:uid="{00000000-0005-0000-0000-00007A020000}"/>
    <cellStyle name="Normal 2 3 2 3 3" xfId="635" xr:uid="{00000000-0005-0000-0000-00007B020000}"/>
    <cellStyle name="Normal 2 3 2 3 3 2" xfId="636" xr:uid="{00000000-0005-0000-0000-00007C020000}"/>
    <cellStyle name="Normal 2 3 2 3 3 3" xfId="637" xr:uid="{00000000-0005-0000-0000-00007D020000}"/>
    <cellStyle name="Normal 2 3 2 3 4" xfId="638" xr:uid="{00000000-0005-0000-0000-00007E020000}"/>
    <cellStyle name="Normal 2 3 2 3 5" xfId="639" xr:uid="{00000000-0005-0000-0000-00007F020000}"/>
    <cellStyle name="Normal 2 3 2 4" xfId="640" xr:uid="{00000000-0005-0000-0000-000080020000}"/>
    <cellStyle name="Normal 2 3 2 4 2" xfId="641" xr:uid="{00000000-0005-0000-0000-000081020000}"/>
    <cellStyle name="Normal 2 3 2 4 3" xfId="642" xr:uid="{00000000-0005-0000-0000-000082020000}"/>
    <cellStyle name="Normal 2 3 2 5" xfId="643" xr:uid="{00000000-0005-0000-0000-000083020000}"/>
    <cellStyle name="Normal 2 3 2 5 2" xfId="644" xr:uid="{00000000-0005-0000-0000-000084020000}"/>
    <cellStyle name="Normal 2 3 2 5 3" xfId="645" xr:uid="{00000000-0005-0000-0000-000085020000}"/>
    <cellStyle name="Normal 2 3 2 6" xfId="646" xr:uid="{00000000-0005-0000-0000-000086020000}"/>
    <cellStyle name="Normal 2 3 2 7" xfId="647" xr:uid="{00000000-0005-0000-0000-000087020000}"/>
    <cellStyle name="Normal 2 3 3" xfId="648" xr:uid="{00000000-0005-0000-0000-000088020000}"/>
    <cellStyle name="Normal 2 3 3 2" xfId="649" xr:uid="{00000000-0005-0000-0000-000089020000}"/>
    <cellStyle name="Normal 2 3 3 2 2" xfId="650" xr:uid="{00000000-0005-0000-0000-00008A020000}"/>
    <cellStyle name="Normal 2 3 3 2 2 2" xfId="651" xr:uid="{00000000-0005-0000-0000-00008B020000}"/>
    <cellStyle name="Normal 2 3 3 2 2 2 2" xfId="652" xr:uid="{00000000-0005-0000-0000-00008C020000}"/>
    <cellStyle name="Normal 2 3 3 2 2 2 3" xfId="653" xr:uid="{00000000-0005-0000-0000-00008D020000}"/>
    <cellStyle name="Normal 2 3 3 2 2 3" xfId="654" xr:uid="{00000000-0005-0000-0000-00008E020000}"/>
    <cellStyle name="Normal 2 3 3 2 2 4" xfId="655" xr:uid="{00000000-0005-0000-0000-00008F020000}"/>
    <cellStyle name="Normal 2 3 3 2 3" xfId="656" xr:uid="{00000000-0005-0000-0000-000090020000}"/>
    <cellStyle name="Normal 2 3 3 2 3 2" xfId="657" xr:uid="{00000000-0005-0000-0000-000091020000}"/>
    <cellStyle name="Normal 2 3 3 2 3 3" xfId="658" xr:uid="{00000000-0005-0000-0000-000092020000}"/>
    <cellStyle name="Normal 2 3 3 2 4" xfId="659" xr:uid="{00000000-0005-0000-0000-000093020000}"/>
    <cellStyle name="Normal 2 3 3 2 5" xfId="660" xr:uid="{00000000-0005-0000-0000-000094020000}"/>
    <cellStyle name="Normal 2 3 3 3" xfId="661" xr:uid="{00000000-0005-0000-0000-000095020000}"/>
    <cellStyle name="Normal 2 3 3 3 2" xfId="662" xr:uid="{00000000-0005-0000-0000-000096020000}"/>
    <cellStyle name="Normal 2 3 3 3 2 2" xfId="663" xr:uid="{00000000-0005-0000-0000-000097020000}"/>
    <cellStyle name="Normal 2 3 3 3 2 3" xfId="664" xr:uid="{00000000-0005-0000-0000-000098020000}"/>
    <cellStyle name="Normal 2 3 3 3 3" xfId="665" xr:uid="{00000000-0005-0000-0000-000099020000}"/>
    <cellStyle name="Normal 2 3 3 3 4" xfId="666" xr:uid="{00000000-0005-0000-0000-00009A020000}"/>
    <cellStyle name="Normal 2 3 3 4" xfId="667" xr:uid="{00000000-0005-0000-0000-00009B020000}"/>
    <cellStyle name="Normal 2 3 3 5" xfId="668" xr:uid="{00000000-0005-0000-0000-00009C020000}"/>
    <cellStyle name="Normal 2 3 3 5 2" xfId="669" xr:uid="{00000000-0005-0000-0000-00009D020000}"/>
    <cellStyle name="Normal 2 3 3 5 3" xfId="670" xr:uid="{00000000-0005-0000-0000-00009E020000}"/>
    <cellStyle name="Normal 2 3 3 6" xfId="671" xr:uid="{00000000-0005-0000-0000-00009F020000}"/>
    <cellStyle name="Normal 2 3 3 7" xfId="672" xr:uid="{00000000-0005-0000-0000-0000A0020000}"/>
    <cellStyle name="Normal 2 3 4" xfId="673" xr:uid="{00000000-0005-0000-0000-0000A1020000}"/>
    <cellStyle name="Normal 2 3 4 2" xfId="674" xr:uid="{00000000-0005-0000-0000-0000A2020000}"/>
    <cellStyle name="Normal 2 3 4 2 2" xfId="675" xr:uid="{00000000-0005-0000-0000-0000A3020000}"/>
    <cellStyle name="Normal 2 3 4 2 2 2" xfId="676" xr:uid="{00000000-0005-0000-0000-0000A4020000}"/>
    <cellStyle name="Normal 2 3 4 2 2 3" xfId="677" xr:uid="{00000000-0005-0000-0000-0000A5020000}"/>
    <cellStyle name="Normal 2 3 4 2 3" xfId="678" xr:uid="{00000000-0005-0000-0000-0000A6020000}"/>
    <cellStyle name="Normal 2 3 4 2 3 2" xfId="679" xr:uid="{00000000-0005-0000-0000-0000A7020000}"/>
    <cellStyle name="Normal 2 3 4 2 3 3" xfId="680" xr:uid="{00000000-0005-0000-0000-0000A8020000}"/>
    <cellStyle name="Normal 2 3 4 2 4" xfId="681" xr:uid="{00000000-0005-0000-0000-0000A9020000}"/>
    <cellStyle name="Normal 2 3 4 2 5" xfId="682" xr:uid="{00000000-0005-0000-0000-0000AA020000}"/>
    <cellStyle name="Normal 2 3 4 3" xfId="683" xr:uid="{00000000-0005-0000-0000-0000AB020000}"/>
    <cellStyle name="Normal 2 3 4 3 2" xfId="684" xr:uid="{00000000-0005-0000-0000-0000AC020000}"/>
    <cellStyle name="Normal 2 3 4 3 3" xfId="685" xr:uid="{00000000-0005-0000-0000-0000AD020000}"/>
    <cellStyle name="Normal 2 3 4 4" xfId="686" xr:uid="{00000000-0005-0000-0000-0000AE020000}"/>
    <cellStyle name="Normal 2 3 4 4 2" xfId="687" xr:uid="{00000000-0005-0000-0000-0000AF020000}"/>
    <cellStyle name="Normal 2 3 4 4 3" xfId="688" xr:uid="{00000000-0005-0000-0000-0000B0020000}"/>
    <cellStyle name="Normal 2 3 4 5" xfId="689" xr:uid="{00000000-0005-0000-0000-0000B1020000}"/>
    <cellStyle name="Normal 2 3 4 6" xfId="690" xr:uid="{00000000-0005-0000-0000-0000B2020000}"/>
    <cellStyle name="Normal 2 3 5" xfId="691" xr:uid="{00000000-0005-0000-0000-0000B3020000}"/>
    <cellStyle name="Normal 2 3 5 2" xfId="692" xr:uid="{00000000-0005-0000-0000-0000B4020000}"/>
    <cellStyle name="Normal 2 3 5 2 2" xfId="693" xr:uid="{00000000-0005-0000-0000-0000B5020000}"/>
    <cellStyle name="Normal 2 3 5 2 2 2" xfId="694" xr:uid="{00000000-0005-0000-0000-0000B6020000}"/>
    <cellStyle name="Normal 2 3 5 2 2 3" xfId="695" xr:uid="{00000000-0005-0000-0000-0000B7020000}"/>
    <cellStyle name="Normal 2 3 5 2 3" xfId="696" xr:uid="{00000000-0005-0000-0000-0000B8020000}"/>
    <cellStyle name="Normal 2 3 5 2 4" xfId="697" xr:uid="{00000000-0005-0000-0000-0000B9020000}"/>
    <cellStyle name="Normal 2 3 5 3" xfId="698" xr:uid="{00000000-0005-0000-0000-0000BA020000}"/>
    <cellStyle name="Normal 2 3 5 3 2" xfId="699" xr:uid="{00000000-0005-0000-0000-0000BB020000}"/>
    <cellStyle name="Normal 2 3 5 3 3" xfId="700" xr:uid="{00000000-0005-0000-0000-0000BC020000}"/>
    <cellStyle name="Normal 2 3 5 4" xfId="701" xr:uid="{00000000-0005-0000-0000-0000BD020000}"/>
    <cellStyle name="Normal 2 3 5 4 2" xfId="702" xr:uid="{00000000-0005-0000-0000-0000BE020000}"/>
    <cellStyle name="Normal 2 3 5 4 3" xfId="703" xr:uid="{00000000-0005-0000-0000-0000BF020000}"/>
    <cellStyle name="Normal 2 3 5 5" xfId="704" xr:uid="{00000000-0005-0000-0000-0000C0020000}"/>
    <cellStyle name="Normal 2 3 5 6" xfId="705" xr:uid="{00000000-0005-0000-0000-0000C1020000}"/>
    <cellStyle name="Normal 2 3 6" xfId="706" xr:uid="{00000000-0005-0000-0000-0000C2020000}"/>
    <cellStyle name="Normal 2 3 6 2" xfId="707" xr:uid="{00000000-0005-0000-0000-0000C3020000}"/>
    <cellStyle name="Normal 2 3 6 2 2" xfId="708" xr:uid="{00000000-0005-0000-0000-0000C4020000}"/>
    <cellStyle name="Normal 2 3 6 2 2 2" xfId="709" xr:uid="{00000000-0005-0000-0000-0000C5020000}"/>
    <cellStyle name="Normal 2 3 6 2 2 3" xfId="710" xr:uid="{00000000-0005-0000-0000-0000C6020000}"/>
    <cellStyle name="Normal 2 3 6 2 3" xfId="711" xr:uid="{00000000-0005-0000-0000-0000C7020000}"/>
    <cellStyle name="Normal 2 3 6 2 4" xfId="712" xr:uid="{00000000-0005-0000-0000-0000C8020000}"/>
    <cellStyle name="Normal 2 3 6 3" xfId="713" xr:uid="{00000000-0005-0000-0000-0000C9020000}"/>
    <cellStyle name="Normal 2 3 6 3 2" xfId="714" xr:uid="{00000000-0005-0000-0000-0000CA020000}"/>
    <cellStyle name="Normal 2 3 6 3 3" xfId="715" xr:uid="{00000000-0005-0000-0000-0000CB020000}"/>
    <cellStyle name="Normal 2 3 6 4" xfId="716" xr:uid="{00000000-0005-0000-0000-0000CC020000}"/>
    <cellStyle name="Normal 2 3 6 5" xfId="717" xr:uid="{00000000-0005-0000-0000-0000CD020000}"/>
    <cellStyle name="Normal 2 3 7" xfId="718" xr:uid="{00000000-0005-0000-0000-0000CE020000}"/>
    <cellStyle name="Normal 2 3 7 2" xfId="719" xr:uid="{00000000-0005-0000-0000-0000CF020000}"/>
    <cellStyle name="Normal 2 3 7 2 2" xfId="720" xr:uid="{00000000-0005-0000-0000-0000D0020000}"/>
    <cellStyle name="Normal 2 3 7 2 3" xfId="721" xr:uid="{00000000-0005-0000-0000-0000D1020000}"/>
    <cellStyle name="Normal 2 3 7 3" xfId="722" xr:uid="{00000000-0005-0000-0000-0000D2020000}"/>
    <cellStyle name="Normal 2 3 7 4" xfId="723" xr:uid="{00000000-0005-0000-0000-0000D3020000}"/>
    <cellStyle name="Normal 2 3 8" xfId="724" xr:uid="{00000000-0005-0000-0000-0000D4020000}"/>
    <cellStyle name="Normal 2 3 8 2" xfId="725" xr:uid="{00000000-0005-0000-0000-0000D5020000}"/>
    <cellStyle name="Normal 2 3 8 3" xfId="726" xr:uid="{00000000-0005-0000-0000-0000D6020000}"/>
    <cellStyle name="Normal 2 3 9" xfId="727" xr:uid="{00000000-0005-0000-0000-0000D7020000}"/>
    <cellStyle name="Normal 2 3 9 2" xfId="728" xr:uid="{00000000-0005-0000-0000-0000D8020000}"/>
    <cellStyle name="Normal 2 3 9 3" xfId="729" xr:uid="{00000000-0005-0000-0000-0000D9020000}"/>
    <cellStyle name="Normal 2 4" xfId="730" xr:uid="{00000000-0005-0000-0000-0000DA020000}"/>
    <cellStyle name="Normal 2 4 2" xfId="731" xr:uid="{00000000-0005-0000-0000-0000DB020000}"/>
    <cellStyle name="Normal 2 4 2 2" xfId="732" xr:uid="{00000000-0005-0000-0000-0000DC020000}"/>
    <cellStyle name="Normal 2 4 2 2 2" xfId="733" xr:uid="{00000000-0005-0000-0000-0000DD020000}"/>
    <cellStyle name="Normal 2 4 2 2 3" xfId="734" xr:uid="{00000000-0005-0000-0000-0000DE020000}"/>
    <cellStyle name="Normal 2 4 2 3" xfId="735" xr:uid="{00000000-0005-0000-0000-0000DF020000}"/>
    <cellStyle name="Normal 2 4 2 4" xfId="736" xr:uid="{00000000-0005-0000-0000-0000E0020000}"/>
    <cellStyle name="Normal 2 4 3" xfId="737" xr:uid="{00000000-0005-0000-0000-0000E1020000}"/>
    <cellStyle name="Normal 2 4 3 2" xfId="738" xr:uid="{00000000-0005-0000-0000-0000E2020000}"/>
    <cellStyle name="Normal 2 4 3 3" xfId="739" xr:uid="{00000000-0005-0000-0000-0000E3020000}"/>
    <cellStyle name="Normal 2 4 4" xfId="740" xr:uid="{00000000-0005-0000-0000-0000E4020000}"/>
    <cellStyle name="Normal 2 4 4 2" xfId="741" xr:uid="{00000000-0005-0000-0000-0000E5020000}"/>
    <cellStyle name="Normal 2 4 4 3" xfId="742" xr:uid="{00000000-0005-0000-0000-0000E6020000}"/>
    <cellStyle name="Normal 2 5" xfId="743" xr:uid="{00000000-0005-0000-0000-0000E7020000}"/>
    <cellStyle name="Normal 2 5 2" xfId="744" xr:uid="{00000000-0005-0000-0000-0000E8020000}"/>
    <cellStyle name="Normal 2 5 2 2" xfId="745" xr:uid="{00000000-0005-0000-0000-0000E9020000}"/>
    <cellStyle name="Normal 2 5 2 2 2" xfId="746" xr:uid="{00000000-0005-0000-0000-0000EA020000}"/>
    <cellStyle name="Normal 2 5 2 2 2 2" xfId="747" xr:uid="{00000000-0005-0000-0000-0000EB020000}"/>
    <cellStyle name="Normal 2 5 2 2 2 3" xfId="748" xr:uid="{00000000-0005-0000-0000-0000EC020000}"/>
    <cellStyle name="Normal 2 5 2 2 3" xfId="749" xr:uid="{00000000-0005-0000-0000-0000ED020000}"/>
    <cellStyle name="Normal 2 5 2 2 3 2" xfId="750" xr:uid="{00000000-0005-0000-0000-0000EE020000}"/>
    <cellStyle name="Normal 2 5 2 2 3 3" xfId="751" xr:uid="{00000000-0005-0000-0000-0000EF020000}"/>
    <cellStyle name="Normal 2 5 2 2 4" xfId="752" xr:uid="{00000000-0005-0000-0000-0000F0020000}"/>
    <cellStyle name="Normal 2 5 2 2 5" xfId="753" xr:uid="{00000000-0005-0000-0000-0000F1020000}"/>
    <cellStyle name="Normal 2 5 2 3" xfId="754" xr:uid="{00000000-0005-0000-0000-0000F2020000}"/>
    <cellStyle name="Normal 2 5 2 3 2" xfId="755" xr:uid="{00000000-0005-0000-0000-0000F3020000}"/>
    <cellStyle name="Normal 2 5 2 3 3" xfId="756" xr:uid="{00000000-0005-0000-0000-0000F4020000}"/>
    <cellStyle name="Normal 2 5 2 4" xfId="757" xr:uid="{00000000-0005-0000-0000-0000F5020000}"/>
    <cellStyle name="Normal 2 5 2 4 2" xfId="758" xr:uid="{00000000-0005-0000-0000-0000F6020000}"/>
    <cellStyle name="Normal 2 5 2 4 3" xfId="759" xr:uid="{00000000-0005-0000-0000-0000F7020000}"/>
    <cellStyle name="Normal 2 5 2 5" xfId="760" xr:uid="{00000000-0005-0000-0000-0000F8020000}"/>
    <cellStyle name="Normal 2 5 2 6" xfId="761" xr:uid="{00000000-0005-0000-0000-0000F9020000}"/>
    <cellStyle name="Normal 2 5 3" xfId="762" xr:uid="{00000000-0005-0000-0000-0000FA020000}"/>
    <cellStyle name="Normal 2 5 3 2" xfId="763" xr:uid="{00000000-0005-0000-0000-0000FB020000}"/>
    <cellStyle name="Normal 2 5 3 2 2" xfId="764" xr:uid="{00000000-0005-0000-0000-0000FC020000}"/>
    <cellStyle name="Normal 2 5 3 2 3" xfId="765" xr:uid="{00000000-0005-0000-0000-0000FD020000}"/>
    <cellStyle name="Normal 2 5 3 3" xfId="766" xr:uid="{00000000-0005-0000-0000-0000FE020000}"/>
    <cellStyle name="Normal 2 5 3 3 2" xfId="767" xr:uid="{00000000-0005-0000-0000-0000FF020000}"/>
    <cellStyle name="Normal 2 5 3 3 3" xfId="768" xr:uid="{00000000-0005-0000-0000-000000030000}"/>
    <cellStyle name="Normal 2 5 3 4" xfId="769" xr:uid="{00000000-0005-0000-0000-000001030000}"/>
    <cellStyle name="Normal 2 5 3 5" xfId="770" xr:uid="{00000000-0005-0000-0000-000002030000}"/>
    <cellStyle name="Normal 2 5 4" xfId="771" xr:uid="{00000000-0005-0000-0000-000003030000}"/>
    <cellStyle name="Normal 2 5 4 2" xfId="772" xr:uid="{00000000-0005-0000-0000-000004030000}"/>
    <cellStyle name="Normal 2 5 4 3" xfId="773" xr:uid="{00000000-0005-0000-0000-000005030000}"/>
    <cellStyle name="Normal 2 5 5" xfId="774" xr:uid="{00000000-0005-0000-0000-000006030000}"/>
    <cellStyle name="Normal 2 5 5 2" xfId="775" xr:uid="{00000000-0005-0000-0000-000007030000}"/>
    <cellStyle name="Normal 2 5 5 3" xfId="776" xr:uid="{00000000-0005-0000-0000-000008030000}"/>
    <cellStyle name="Normal 2 5 6" xfId="777" xr:uid="{00000000-0005-0000-0000-000009030000}"/>
    <cellStyle name="Normal 2 5 7" xfId="778" xr:uid="{00000000-0005-0000-0000-00000A030000}"/>
    <cellStyle name="Normal 2 6" xfId="779" xr:uid="{00000000-0005-0000-0000-00000B030000}"/>
    <cellStyle name="Normal 2 6 2" xfId="780" xr:uid="{00000000-0005-0000-0000-00000C030000}"/>
    <cellStyle name="Normal 2 6 2 2" xfId="781" xr:uid="{00000000-0005-0000-0000-00000D030000}"/>
    <cellStyle name="Normal 2 6 2 2 2" xfId="782" xr:uid="{00000000-0005-0000-0000-00000E030000}"/>
    <cellStyle name="Normal 2 6 2 2 2 2" xfId="783" xr:uid="{00000000-0005-0000-0000-00000F030000}"/>
    <cellStyle name="Normal 2 6 2 2 2 3" xfId="784" xr:uid="{00000000-0005-0000-0000-000010030000}"/>
    <cellStyle name="Normal 2 6 2 2 3" xfId="785" xr:uid="{00000000-0005-0000-0000-000011030000}"/>
    <cellStyle name="Normal 2 6 2 2 4" xfId="786" xr:uid="{00000000-0005-0000-0000-000012030000}"/>
    <cellStyle name="Normal 2 6 2 3" xfId="787" xr:uid="{00000000-0005-0000-0000-000013030000}"/>
    <cellStyle name="Normal 2 6 2 3 2" xfId="788" xr:uid="{00000000-0005-0000-0000-000014030000}"/>
    <cellStyle name="Normal 2 6 2 3 3" xfId="789" xr:uid="{00000000-0005-0000-0000-000015030000}"/>
    <cellStyle name="Normal 2 6 2 4" xfId="790" xr:uid="{00000000-0005-0000-0000-000016030000}"/>
    <cellStyle name="Normal 2 6 2 5" xfId="791" xr:uid="{00000000-0005-0000-0000-000017030000}"/>
    <cellStyle name="Normal 2 6 3" xfId="792" xr:uid="{00000000-0005-0000-0000-000018030000}"/>
    <cellStyle name="Normal 2 6 3 2" xfId="793" xr:uid="{00000000-0005-0000-0000-000019030000}"/>
    <cellStyle name="Normal 2 6 3 2 2" xfId="794" xr:uid="{00000000-0005-0000-0000-00001A030000}"/>
    <cellStyle name="Normal 2 6 3 2 3" xfId="795" xr:uid="{00000000-0005-0000-0000-00001B030000}"/>
    <cellStyle name="Normal 2 6 3 3" xfId="796" xr:uid="{00000000-0005-0000-0000-00001C030000}"/>
    <cellStyle name="Normal 2 6 3 4" xfId="797" xr:uid="{00000000-0005-0000-0000-00001D030000}"/>
    <cellStyle name="Normal 2 6 4" xfId="798" xr:uid="{00000000-0005-0000-0000-00001E030000}"/>
    <cellStyle name="Normal 2 6 4 2" xfId="799" xr:uid="{00000000-0005-0000-0000-00001F030000}"/>
    <cellStyle name="Normal 2 6 4 3" xfId="800" xr:uid="{00000000-0005-0000-0000-000020030000}"/>
    <cellStyle name="Normal 2 6 5" xfId="801" xr:uid="{00000000-0005-0000-0000-000021030000}"/>
    <cellStyle name="Normal 2 6 5 2" xfId="802" xr:uid="{00000000-0005-0000-0000-000022030000}"/>
    <cellStyle name="Normal 2 6 5 3" xfId="803" xr:uid="{00000000-0005-0000-0000-000023030000}"/>
    <cellStyle name="Normal 2 6 6" xfId="804" xr:uid="{00000000-0005-0000-0000-000024030000}"/>
    <cellStyle name="Normal 2 6 7" xfId="805" xr:uid="{00000000-0005-0000-0000-000025030000}"/>
    <cellStyle name="Normal 2 7" xfId="806" xr:uid="{00000000-0005-0000-0000-000026030000}"/>
    <cellStyle name="Normal 2 7 2" xfId="807" xr:uid="{00000000-0005-0000-0000-000027030000}"/>
    <cellStyle name="Normal 2 7 2 2" xfId="808" xr:uid="{00000000-0005-0000-0000-000028030000}"/>
    <cellStyle name="Normal 2 7 2 2 2" xfId="809" xr:uid="{00000000-0005-0000-0000-000029030000}"/>
    <cellStyle name="Normal 2 7 2 2 2 2" xfId="810" xr:uid="{00000000-0005-0000-0000-00002A030000}"/>
    <cellStyle name="Normal 2 7 2 2 2 3" xfId="811" xr:uid="{00000000-0005-0000-0000-00002B030000}"/>
    <cellStyle name="Normal 2 7 2 2 3" xfId="812" xr:uid="{00000000-0005-0000-0000-00002C030000}"/>
    <cellStyle name="Normal 2 7 2 2 4" xfId="813" xr:uid="{00000000-0005-0000-0000-00002D030000}"/>
    <cellStyle name="Normal 2 7 2 3" xfId="814" xr:uid="{00000000-0005-0000-0000-00002E030000}"/>
    <cellStyle name="Normal 2 7 2 3 2" xfId="815" xr:uid="{00000000-0005-0000-0000-00002F030000}"/>
    <cellStyle name="Normal 2 7 2 3 3" xfId="816" xr:uid="{00000000-0005-0000-0000-000030030000}"/>
    <cellStyle name="Normal 2 7 2 4" xfId="817" xr:uid="{00000000-0005-0000-0000-000031030000}"/>
    <cellStyle name="Normal 2 7 2 5" xfId="818" xr:uid="{00000000-0005-0000-0000-000032030000}"/>
    <cellStyle name="Normal 2 7 3" xfId="819" xr:uid="{00000000-0005-0000-0000-000033030000}"/>
    <cellStyle name="Normal 2 7 3 2" xfId="820" xr:uid="{00000000-0005-0000-0000-000034030000}"/>
    <cellStyle name="Normal 2 7 3 2 2" xfId="821" xr:uid="{00000000-0005-0000-0000-000035030000}"/>
    <cellStyle name="Normal 2 7 3 2 3" xfId="822" xr:uid="{00000000-0005-0000-0000-000036030000}"/>
    <cellStyle name="Normal 2 7 3 3" xfId="823" xr:uid="{00000000-0005-0000-0000-000037030000}"/>
    <cellStyle name="Normal 2 7 3 4" xfId="824" xr:uid="{00000000-0005-0000-0000-000038030000}"/>
    <cellStyle name="Normal 2 7 4" xfId="825" xr:uid="{00000000-0005-0000-0000-000039030000}"/>
    <cellStyle name="Normal 2 7 4 2" xfId="826" xr:uid="{00000000-0005-0000-0000-00003A030000}"/>
    <cellStyle name="Normal 2 7 4 3" xfId="827" xr:uid="{00000000-0005-0000-0000-00003B030000}"/>
    <cellStyle name="Normal 2 7 5" xfId="828" xr:uid="{00000000-0005-0000-0000-00003C030000}"/>
    <cellStyle name="Normal 2 7 5 2" xfId="829" xr:uid="{00000000-0005-0000-0000-00003D030000}"/>
    <cellStyle name="Normal 2 7 5 3" xfId="830" xr:uid="{00000000-0005-0000-0000-00003E030000}"/>
    <cellStyle name="Normal 2 7 6" xfId="831" xr:uid="{00000000-0005-0000-0000-00003F030000}"/>
    <cellStyle name="Normal 2 7 7" xfId="832" xr:uid="{00000000-0005-0000-0000-000040030000}"/>
    <cellStyle name="Normal 2 8" xfId="833" xr:uid="{00000000-0005-0000-0000-000041030000}"/>
    <cellStyle name="Normal 2 8 2" xfId="834" xr:uid="{00000000-0005-0000-0000-000042030000}"/>
    <cellStyle name="Normal 2 8 2 2" xfId="835" xr:uid="{00000000-0005-0000-0000-000043030000}"/>
    <cellStyle name="Normal 2 8 2 2 2" xfId="836" xr:uid="{00000000-0005-0000-0000-000044030000}"/>
    <cellStyle name="Normal 2 8 2 2 2 2" xfId="837" xr:uid="{00000000-0005-0000-0000-000045030000}"/>
    <cellStyle name="Normal 2 8 2 2 2 3" xfId="838" xr:uid="{00000000-0005-0000-0000-000046030000}"/>
    <cellStyle name="Normal 2 8 2 2 3" xfId="839" xr:uid="{00000000-0005-0000-0000-000047030000}"/>
    <cellStyle name="Normal 2 8 2 2 4" xfId="840" xr:uid="{00000000-0005-0000-0000-000048030000}"/>
    <cellStyle name="Normal 2 8 2 3" xfId="841" xr:uid="{00000000-0005-0000-0000-000049030000}"/>
    <cellStyle name="Normal 2 8 2 3 2" xfId="842" xr:uid="{00000000-0005-0000-0000-00004A030000}"/>
    <cellStyle name="Normal 2 8 2 3 3" xfId="843" xr:uid="{00000000-0005-0000-0000-00004B030000}"/>
    <cellStyle name="Normal 2 8 2 4" xfId="844" xr:uid="{00000000-0005-0000-0000-00004C030000}"/>
    <cellStyle name="Normal 2 8 2 5" xfId="845" xr:uid="{00000000-0005-0000-0000-00004D030000}"/>
    <cellStyle name="Normal 2 8 3" xfId="846" xr:uid="{00000000-0005-0000-0000-00004E030000}"/>
    <cellStyle name="Normal 2 8 3 2" xfId="847" xr:uid="{00000000-0005-0000-0000-00004F030000}"/>
    <cellStyle name="Normal 2 8 3 2 2" xfId="848" xr:uid="{00000000-0005-0000-0000-000050030000}"/>
    <cellStyle name="Normal 2 8 3 2 3" xfId="849" xr:uid="{00000000-0005-0000-0000-000051030000}"/>
    <cellStyle name="Normal 2 8 3 3" xfId="850" xr:uid="{00000000-0005-0000-0000-000052030000}"/>
    <cellStyle name="Normal 2 8 3 4" xfId="851" xr:uid="{00000000-0005-0000-0000-000053030000}"/>
    <cellStyle name="Normal 2 8 4" xfId="852" xr:uid="{00000000-0005-0000-0000-000054030000}"/>
    <cellStyle name="Normal 2 8 4 2" xfId="853" xr:uid="{00000000-0005-0000-0000-000055030000}"/>
    <cellStyle name="Normal 2 8 4 3" xfId="854" xr:uid="{00000000-0005-0000-0000-000056030000}"/>
    <cellStyle name="Normal 2 8 5" xfId="855" xr:uid="{00000000-0005-0000-0000-000057030000}"/>
    <cellStyle name="Normal 2 8 5 2" xfId="856" xr:uid="{00000000-0005-0000-0000-000058030000}"/>
    <cellStyle name="Normal 2 8 5 3" xfId="857" xr:uid="{00000000-0005-0000-0000-000059030000}"/>
    <cellStyle name="Normal 2 8 6" xfId="858" xr:uid="{00000000-0005-0000-0000-00005A030000}"/>
    <cellStyle name="Normal 2 8 7" xfId="859" xr:uid="{00000000-0005-0000-0000-00005B030000}"/>
    <cellStyle name="Normal 2 9" xfId="860" xr:uid="{00000000-0005-0000-0000-00005C030000}"/>
    <cellStyle name="Normal 2 9 2" xfId="861" xr:uid="{00000000-0005-0000-0000-00005D030000}"/>
    <cellStyle name="Normal 2 9 2 2" xfId="862" xr:uid="{00000000-0005-0000-0000-00005E030000}"/>
    <cellStyle name="Normal 2 9 2 2 2" xfId="863" xr:uid="{00000000-0005-0000-0000-00005F030000}"/>
    <cellStyle name="Normal 2 9 2 2 2 2" xfId="864" xr:uid="{00000000-0005-0000-0000-000060030000}"/>
    <cellStyle name="Normal 2 9 2 2 2 3" xfId="865" xr:uid="{00000000-0005-0000-0000-000061030000}"/>
    <cellStyle name="Normal 2 9 2 2 3" xfId="866" xr:uid="{00000000-0005-0000-0000-000062030000}"/>
    <cellStyle name="Normal 2 9 2 2 4" xfId="867" xr:uid="{00000000-0005-0000-0000-000063030000}"/>
    <cellStyle name="Normal 2 9 2 3" xfId="868" xr:uid="{00000000-0005-0000-0000-000064030000}"/>
    <cellStyle name="Normal 2 9 2 3 2" xfId="869" xr:uid="{00000000-0005-0000-0000-000065030000}"/>
    <cellStyle name="Normal 2 9 2 3 3" xfId="870" xr:uid="{00000000-0005-0000-0000-000066030000}"/>
    <cellStyle name="Normal 2 9 2 4" xfId="871" xr:uid="{00000000-0005-0000-0000-000067030000}"/>
    <cellStyle name="Normal 2 9 2 5" xfId="872" xr:uid="{00000000-0005-0000-0000-000068030000}"/>
    <cellStyle name="Normal 2 9 3" xfId="873" xr:uid="{00000000-0005-0000-0000-000069030000}"/>
    <cellStyle name="Normal 2 9 3 2" xfId="874" xr:uid="{00000000-0005-0000-0000-00006A030000}"/>
    <cellStyle name="Normal 2 9 3 2 2" xfId="875" xr:uid="{00000000-0005-0000-0000-00006B030000}"/>
    <cellStyle name="Normal 2 9 3 2 3" xfId="876" xr:uid="{00000000-0005-0000-0000-00006C030000}"/>
    <cellStyle name="Normal 2 9 3 3" xfId="877" xr:uid="{00000000-0005-0000-0000-00006D030000}"/>
    <cellStyle name="Normal 2 9 3 4" xfId="878" xr:uid="{00000000-0005-0000-0000-00006E030000}"/>
    <cellStyle name="Normal 2 9 4" xfId="879" xr:uid="{00000000-0005-0000-0000-00006F030000}"/>
    <cellStyle name="Normal 2 9 4 2" xfId="880" xr:uid="{00000000-0005-0000-0000-000070030000}"/>
    <cellStyle name="Normal 2 9 4 3" xfId="881" xr:uid="{00000000-0005-0000-0000-000071030000}"/>
    <cellStyle name="Normal 2 9 5" xfId="882" xr:uid="{00000000-0005-0000-0000-000072030000}"/>
    <cellStyle name="Normal 2 9 5 2" xfId="883" xr:uid="{00000000-0005-0000-0000-000073030000}"/>
    <cellStyle name="Normal 2 9 5 3" xfId="884" xr:uid="{00000000-0005-0000-0000-000074030000}"/>
    <cellStyle name="Normal 2 9 6" xfId="885" xr:uid="{00000000-0005-0000-0000-000075030000}"/>
    <cellStyle name="Normal 2 9 7" xfId="886" xr:uid="{00000000-0005-0000-0000-000076030000}"/>
    <cellStyle name="Normal 2_Data" xfId="887" xr:uid="{00000000-0005-0000-0000-000077030000}"/>
    <cellStyle name="Normal 20" xfId="1195" xr:uid="{00000000-0005-0000-0000-000078030000}"/>
    <cellStyle name="Normal 20 2" xfId="1198" xr:uid="{EA66A918-3C52-4E52-BB32-11A601BC4BA7}"/>
    <cellStyle name="Normal 20 3" xfId="1597" xr:uid="{00000000-0005-0000-0000-00003D040000}"/>
    <cellStyle name="Normal 21" xfId="1196" xr:uid="{B1951F71-449E-41FC-8B09-A892782DDB04}"/>
    <cellStyle name="Normal 22" xfId="1598" xr:uid="{ED7C16BB-F541-46C3-931A-67443E027A0D}"/>
    <cellStyle name="Normal 23" xfId="1601" xr:uid="{A299E8D0-48B5-4173-98A7-7EEDA0022DB6}"/>
    <cellStyle name="Normal 24" xfId="1602" xr:uid="{053A0CCB-3AE9-49D9-BA24-7D799F7CD4B3}"/>
    <cellStyle name="Normal 25" xfId="1603" xr:uid="{DEB79FDE-8BCE-46CA-B49F-EF4C4E807FC8}"/>
    <cellStyle name="Normal 26" xfId="1604" xr:uid="{25A31848-E0EB-4878-8252-84BC91824D32}"/>
    <cellStyle name="Normal 27" xfId="1605" xr:uid="{DF973D0D-6AEF-441C-96DC-AED0A9FA742C}"/>
    <cellStyle name="Normal 28" xfId="1606" xr:uid="{E2CEDC22-ED80-4886-9FD6-62710EC9F232}"/>
    <cellStyle name="Normal 29" xfId="1607" xr:uid="{0B497DCD-5163-43D5-9BE6-1F45DC3B6504}"/>
    <cellStyle name="Normal 3" xfId="3" xr:uid="{00000000-0005-0000-0000-000079030000}"/>
    <cellStyle name="Normal 3 2" xfId="888" xr:uid="{00000000-0005-0000-0000-00007A030000}"/>
    <cellStyle name="Normal 3 2 2" xfId="889" xr:uid="{00000000-0005-0000-0000-00007B030000}"/>
    <cellStyle name="Normal 3 2 2 2" xfId="890" xr:uid="{00000000-0005-0000-0000-00007C030000}"/>
    <cellStyle name="Normal 3 2 3" xfId="891" xr:uid="{00000000-0005-0000-0000-00007D030000}"/>
    <cellStyle name="Normal 3 2 3 2" xfId="892" xr:uid="{00000000-0005-0000-0000-00007E030000}"/>
    <cellStyle name="Normal 3 2 4" xfId="893" xr:uid="{00000000-0005-0000-0000-00007F030000}"/>
    <cellStyle name="Normal 3 2 4 2" xfId="894" xr:uid="{00000000-0005-0000-0000-000080030000}"/>
    <cellStyle name="Normal 3 2 5" xfId="895" xr:uid="{00000000-0005-0000-0000-000081030000}"/>
    <cellStyle name="Normal 3 2 5 2" xfId="896" xr:uid="{00000000-0005-0000-0000-000082030000}"/>
    <cellStyle name="Normal 3 2 6" xfId="897" xr:uid="{00000000-0005-0000-0000-000083030000}"/>
    <cellStyle name="Normal 3 2 6 2" xfId="898" xr:uid="{00000000-0005-0000-0000-000084030000}"/>
    <cellStyle name="Normal 3 2 7" xfId="899" xr:uid="{00000000-0005-0000-0000-000085030000}"/>
    <cellStyle name="Normal 3 2 7 2" xfId="900" xr:uid="{00000000-0005-0000-0000-000086030000}"/>
    <cellStyle name="Normal 3 2 8" xfId="901" xr:uid="{00000000-0005-0000-0000-000087030000}"/>
    <cellStyle name="Normal 3 2 8 2" xfId="902" xr:uid="{00000000-0005-0000-0000-000088030000}"/>
    <cellStyle name="Normal 3 3" xfId="903" xr:uid="{00000000-0005-0000-0000-000089030000}"/>
    <cellStyle name="Normal 3 3 10" xfId="904" xr:uid="{00000000-0005-0000-0000-00008A030000}"/>
    <cellStyle name="Normal 3 3 10 2" xfId="905" xr:uid="{00000000-0005-0000-0000-00008B030000}"/>
    <cellStyle name="Normal 3 3 10 3" xfId="906" xr:uid="{00000000-0005-0000-0000-00008C030000}"/>
    <cellStyle name="Normal 3 3 11" xfId="907" xr:uid="{00000000-0005-0000-0000-00008D030000}"/>
    <cellStyle name="Normal 3 3 11 2" xfId="908" xr:uid="{00000000-0005-0000-0000-00008E030000}"/>
    <cellStyle name="Normal 3 3 11 3" xfId="909" xr:uid="{00000000-0005-0000-0000-00008F030000}"/>
    <cellStyle name="Normal 3 3 12" xfId="910" xr:uid="{00000000-0005-0000-0000-000090030000}"/>
    <cellStyle name="Normal 3 3 13" xfId="911" xr:uid="{00000000-0005-0000-0000-000091030000}"/>
    <cellStyle name="Normal 3 3 2" xfId="912" xr:uid="{00000000-0005-0000-0000-000092030000}"/>
    <cellStyle name="Normal 3 3 2 2" xfId="913" xr:uid="{00000000-0005-0000-0000-000093030000}"/>
    <cellStyle name="Normal 3 3 2 2 2" xfId="914" xr:uid="{00000000-0005-0000-0000-000094030000}"/>
    <cellStyle name="Normal 3 3 2 2 2 2" xfId="915" xr:uid="{00000000-0005-0000-0000-000095030000}"/>
    <cellStyle name="Normal 3 3 2 2 2 3" xfId="916" xr:uid="{00000000-0005-0000-0000-000096030000}"/>
    <cellStyle name="Normal 3 3 2 2 3" xfId="917" xr:uid="{00000000-0005-0000-0000-000097030000}"/>
    <cellStyle name="Normal 3 3 2 2 3 2" xfId="918" xr:uid="{00000000-0005-0000-0000-000098030000}"/>
    <cellStyle name="Normal 3 3 2 2 3 3" xfId="919" xr:uid="{00000000-0005-0000-0000-000099030000}"/>
    <cellStyle name="Normal 3 3 2 2 4" xfId="920" xr:uid="{00000000-0005-0000-0000-00009A030000}"/>
    <cellStyle name="Normal 3 3 2 2 4 2" xfId="921" xr:uid="{00000000-0005-0000-0000-00009B030000}"/>
    <cellStyle name="Normal 3 3 2 2 4 3" xfId="922" xr:uid="{00000000-0005-0000-0000-00009C030000}"/>
    <cellStyle name="Normal 3 3 2 2 5" xfId="923" xr:uid="{00000000-0005-0000-0000-00009D030000}"/>
    <cellStyle name="Normal 3 3 2 2 6" xfId="924" xr:uid="{00000000-0005-0000-0000-00009E030000}"/>
    <cellStyle name="Normal 3 3 2 3" xfId="925" xr:uid="{00000000-0005-0000-0000-00009F030000}"/>
    <cellStyle name="Normal 3 3 2 3 2" xfId="926" xr:uid="{00000000-0005-0000-0000-0000A0030000}"/>
    <cellStyle name="Normal 3 3 2 3 3" xfId="927" xr:uid="{00000000-0005-0000-0000-0000A1030000}"/>
    <cellStyle name="Normal 3 3 2 4" xfId="928" xr:uid="{00000000-0005-0000-0000-0000A2030000}"/>
    <cellStyle name="Normal 3 3 2 4 2" xfId="929" xr:uid="{00000000-0005-0000-0000-0000A3030000}"/>
    <cellStyle name="Normal 3 3 2 4 3" xfId="930" xr:uid="{00000000-0005-0000-0000-0000A4030000}"/>
    <cellStyle name="Normal 3 3 2 5" xfId="931" xr:uid="{00000000-0005-0000-0000-0000A5030000}"/>
    <cellStyle name="Normal 3 3 2 5 2" xfId="932" xr:uid="{00000000-0005-0000-0000-0000A6030000}"/>
    <cellStyle name="Normal 3 3 2 5 3" xfId="933" xr:uid="{00000000-0005-0000-0000-0000A7030000}"/>
    <cellStyle name="Normal 3 3 2 6" xfId="934" xr:uid="{00000000-0005-0000-0000-0000A8030000}"/>
    <cellStyle name="Normal 3 3 2 7" xfId="935" xr:uid="{00000000-0005-0000-0000-0000A9030000}"/>
    <cellStyle name="Normal 3 3 2 8" xfId="936" xr:uid="{00000000-0005-0000-0000-0000AA030000}"/>
    <cellStyle name="Normal 3 3 3" xfId="937" xr:uid="{00000000-0005-0000-0000-0000AB030000}"/>
    <cellStyle name="Normal 3 3 3 2" xfId="938" xr:uid="{00000000-0005-0000-0000-0000AC030000}"/>
    <cellStyle name="Normal 3 3 3 3" xfId="939" xr:uid="{00000000-0005-0000-0000-0000AD030000}"/>
    <cellStyle name="Normal 3 3 3 3 2" xfId="940" xr:uid="{00000000-0005-0000-0000-0000AE030000}"/>
    <cellStyle name="Normal 3 3 3 3 3" xfId="941" xr:uid="{00000000-0005-0000-0000-0000AF030000}"/>
    <cellStyle name="Normal 3 3 3 4" xfId="942" xr:uid="{00000000-0005-0000-0000-0000B0030000}"/>
    <cellStyle name="Normal 3 3 3 5" xfId="943" xr:uid="{00000000-0005-0000-0000-0000B1030000}"/>
    <cellStyle name="Normal 3 3 4" xfId="944" xr:uid="{00000000-0005-0000-0000-0000B2030000}"/>
    <cellStyle name="Normal 3 3 4 2" xfId="945" xr:uid="{00000000-0005-0000-0000-0000B3030000}"/>
    <cellStyle name="Normal 3 3 4 2 2" xfId="946" xr:uid="{00000000-0005-0000-0000-0000B4030000}"/>
    <cellStyle name="Normal 3 3 4 2 3" xfId="947" xr:uid="{00000000-0005-0000-0000-0000B5030000}"/>
    <cellStyle name="Normal 3 3 4 3" xfId="948" xr:uid="{00000000-0005-0000-0000-0000B6030000}"/>
    <cellStyle name="Normal 3 3 4 4" xfId="949" xr:uid="{00000000-0005-0000-0000-0000B7030000}"/>
    <cellStyle name="Normal 3 3 5" xfId="950" xr:uid="{00000000-0005-0000-0000-0000B8030000}"/>
    <cellStyle name="Normal 3 3 5 2" xfId="951" xr:uid="{00000000-0005-0000-0000-0000B9030000}"/>
    <cellStyle name="Normal 3 3 5 3" xfId="952" xr:uid="{00000000-0005-0000-0000-0000BA030000}"/>
    <cellStyle name="Normal 3 3 6" xfId="953" xr:uid="{00000000-0005-0000-0000-0000BB030000}"/>
    <cellStyle name="Normal 3 3 6 2" xfId="954" xr:uid="{00000000-0005-0000-0000-0000BC030000}"/>
    <cellStyle name="Normal 3 3 6 3" xfId="955" xr:uid="{00000000-0005-0000-0000-0000BD030000}"/>
    <cellStyle name="Normal 3 3 7" xfId="956" xr:uid="{00000000-0005-0000-0000-0000BE030000}"/>
    <cellStyle name="Normal 3 3 7 2" xfId="957" xr:uid="{00000000-0005-0000-0000-0000BF030000}"/>
    <cellStyle name="Normal 3 3 7 3" xfId="958" xr:uid="{00000000-0005-0000-0000-0000C0030000}"/>
    <cellStyle name="Normal 3 3 8" xfId="959" xr:uid="{00000000-0005-0000-0000-0000C1030000}"/>
    <cellStyle name="Normal 3 3 8 2" xfId="960" xr:uid="{00000000-0005-0000-0000-0000C2030000}"/>
    <cellStyle name="Normal 3 3 8 3" xfId="961" xr:uid="{00000000-0005-0000-0000-0000C3030000}"/>
    <cellStyle name="Normal 3 3 9" xfId="962" xr:uid="{00000000-0005-0000-0000-0000C4030000}"/>
    <cellStyle name="Normal 3 3 9 2" xfId="963" xr:uid="{00000000-0005-0000-0000-0000C5030000}"/>
    <cellStyle name="Normal 3 3 9 3" xfId="964" xr:uid="{00000000-0005-0000-0000-0000C6030000}"/>
    <cellStyle name="Normal 3 4" xfId="965" xr:uid="{00000000-0005-0000-0000-0000C7030000}"/>
    <cellStyle name="Normal 3 4 2" xfId="966" xr:uid="{00000000-0005-0000-0000-0000C8030000}"/>
    <cellStyle name="Normal 3 4 2 2" xfId="967" xr:uid="{00000000-0005-0000-0000-0000C9030000}"/>
    <cellStyle name="Normal 3 4 2 2 2" xfId="968" xr:uid="{00000000-0005-0000-0000-0000CA030000}"/>
    <cellStyle name="Normal 3 4 2 2 3" xfId="969" xr:uid="{00000000-0005-0000-0000-0000CB030000}"/>
    <cellStyle name="Normal 3 4 2 3" xfId="970" xr:uid="{00000000-0005-0000-0000-0000CC030000}"/>
    <cellStyle name="Normal 3 4 2 4" xfId="971" xr:uid="{00000000-0005-0000-0000-0000CD030000}"/>
    <cellStyle name="Normal 3 4 3" xfId="972" xr:uid="{00000000-0005-0000-0000-0000CE030000}"/>
    <cellStyle name="Normal 3 4 3 2" xfId="973" xr:uid="{00000000-0005-0000-0000-0000CF030000}"/>
    <cellStyle name="Normal 3 4 3 3" xfId="974" xr:uid="{00000000-0005-0000-0000-0000D0030000}"/>
    <cellStyle name="Normal 3 4 4" xfId="975" xr:uid="{00000000-0005-0000-0000-0000D1030000}"/>
    <cellStyle name="Normal 3 4 5" xfId="976" xr:uid="{00000000-0005-0000-0000-0000D2030000}"/>
    <cellStyle name="Normal 3 5" xfId="977" xr:uid="{00000000-0005-0000-0000-0000D3030000}"/>
    <cellStyle name="Normal 3 5 2" xfId="978" xr:uid="{00000000-0005-0000-0000-0000D4030000}"/>
    <cellStyle name="Normal 3 5 3" xfId="979" xr:uid="{00000000-0005-0000-0000-0000D5030000}"/>
    <cellStyle name="Normal 3 5 4" xfId="980" xr:uid="{00000000-0005-0000-0000-0000D6030000}"/>
    <cellStyle name="Normal 3 6" xfId="981" xr:uid="{00000000-0005-0000-0000-0000D7030000}"/>
    <cellStyle name="Normal 3 6 2" xfId="982" xr:uid="{00000000-0005-0000-0000-0000D8030000}"/>
    <cellStyle name="Normal 3 6 3" xfId="983" xr:uid="{00000000-0005-0000-0000-0000D9030000}"/>
    <cellStyle name="Normal 3 7" xfId="984" xr:uid="{00000000-0005-0000-0000-0000DA030000}"/>
    <cellStyle name="Normal 3 7 2" xfId="985" xr:uid="{00000000-0005-0000-0000-0000DB030000}"/>
    <cellStyle name="Normal 3_Pivot Tables" xfId="986" xr:uid="{00000000-0005-0000-0000-0000DC030000}"/>
    <cellStyle name="Normal 30" xfId="1608" xr:uid="{A055DCE5-A79B-4686-8391-A69BAC6C7429}"/>
    <cellStyle name="Normal 31" xfId="1609" xr:uid="{9A4FA2A1-3511-45FA-87FB-53AB22A4D7CE}"/>
    <cellStyle name="Normal 32" xfId="1610" xr:uid="{3CD3FDE8-1096-4350-B26F-5CAD40ABFC00}"/>
    <cellStyle name="Normal 33" xfId="1644" xr:uid="{4665D67E-675F-43A8-A795-0B113B988CFB}"/>
    <cellStyle name="Normal 34" xfId="1645" xr:uid="{37D7E78B-0D6F-4245-BA8A-5DECD5DF7FF6}"/>
    <cellStyle name="Normal 35" xfId="1646" xr:uid="{BC6B0E7F-DF8A-4A51-A180-D3A3AD3E4DA0}"/>
    <cellStyle name="Normal 36" xfId="1647" xr:uid="{25956F0D-A339-4F12-94F8-CC39A3037FAC}"/>
    <cellStyle name="Normal 37" xfId="1648" xr:uid="{4BBAD100-6F84-47B6-AEFE-2BD799CED305}"/>
    <cellStyle name="Normal 38" xfId="1649" xr:uid="{2B30E040-CFCD-41BA-AA0E-0CA56DED4948}"/>
    <cellStyle name="Normal 39" xfId="1650" xr:uid="{B6A2F21B-EB2C-4A57-B44A-5EBFA8543EF4}"/>
    <cellStyle name="Normal 4" xfId="987" xr:uid="{00000000-0005-0000-0000-0000DD030000}"/>
    <cellStyle name="Normal 4 2" xfId="988" xr:uid="{00000000-0005-0000-0000-0000DE030000}"/>
    <cellStyle name="Normal 4 2 2" xfId="989" xr:uid="{00000000-0005-0000-0000-0000DF030000}"/>
    <cellStyle name="Normal 4 2 2 2" xfId="990" xr:uid="{00000000-0005-0000-0000-0000E0030000}"/>
    <cellStyle name="Normal 4 2 2 2 2" xfId="991" xr:uid="{00000000-0005-0000-0000-0000E1030000}"/>
    <cellStyle name="Normal 4 2 2 2 2 2" xfId="992" xr:uid="{00000000-0005-0000-0000-0000E2030000}"/>
    <cellStyle name="Normal 4 2 2 2 2 3" xfId="993" xr:uid="{00000000-0005-0000-0000-0000E3030000}"/>
    <cellStyle name="Normal 4 2 2 2 3" xfId="994" xr:uid="{00000000-0005-0000-0000-0000E4030000}"/>
    <cellStyle name="Normal 4 2 2 2 4" xfId="995" xr:uid="{00000000-0005-0000-0000-0000E5030000}"/>
    <cellStyle name="Normal 4 2 2 3" xfId="996" xr:uid="{00000000-0005-0000-0000-0000E6030000}"/>
    <cellStyle name="Normal 4 2 2 3 2" xfId="997" xr:uid="{00000000-0005-0000-0000-0000E7030000}"/>
    <cellStyle name="Normal 4 2 2 3 3" xfId="998" xr:uid="{00000000-0005-0000-0000-0000E8030000}"/>
    <cellStyle name="Normal 4 2 2 4" xfId="999" xr:uid="{00000000-0005-0000-0000-0000E9030000}"/>
    <cellStyle name="Normal 4 2 2 5" xfId="1000" xr:uid="{00000000-0005-0000-0000-0000EA030000}"/>
    <cellStyle name="Normal 4 2 3" xfId="1001" xr:uid="{00000000-0005-0000-0000-0000EB030000}"/>
    <cellStyle name="Normal 4 2 3 2" xfId="1002" xr:uid="{00000000-0005-0000-0000-0000EC030000}"/>
    <cellStyle name="Normal 4 2 3 3" xfId="1003" xr:uid="{00000000-0005-0000-0000-0000ED030000}"/>
    <cellStyle name="Normal 4 2 4" xfId="1004" xr:uid="{00000000-0005-0000-0000-0000EE030000}"/>
    <cellStyle name="Normal 4 2 4 2" xfId="1005" xr:uid="{00000000-0005-0000-0000-0000EF030000}"/>
    <cellStyle name="Normal 4 2 4 3" xfId="1006" xr:uid="{00000000-0005-0000-0000-0000F0030000}"/>
    <cellStyle name="Normal 4 2 5" xfId="1007" xr:uid="{00000000-0005-0000-0000-0000F1030000}"/>
    <cellStyle name="Normal 4 2 5 2" xfId="1008" xr:uid="{00000000-0005-0000-0000-0000F2030000}"/>
    <cellStyle name="Normal 4 3" xfId="1009" xr:uid="{00000000-0005-0000-0000-0000F3030000}"/>
    <cellStyle name="Normal 4 3 2" xfId="1010" xr:uid="{00000000-0005-0000-0000-0000F4030000}"/>
    <cellStyle name="Normal 4 4" xfId="1011" xr:uid="{00000000-0005-0000-0000-0000F5030000}"/>
    <cellStyle name="Normal 4 4 2" xfId="1012" xr:uid="{00000000-0005-0000-0000-0000F6030000}"/>
    <cellStyle name="Normal 4 5" xfId="1013" xr:uid="{00000000-0005-0000-0000-0000F7030000}"/>
    <cellStyle name="Normal 4 5 2" xfId="1014" xr:uid="{00000000-0005-0000-0000-0000F8030000}"/>
    <cellStyle name="Normal 4 6" xfId="1015" xr:uid="{00000000-0005-0000-0000-0000F9030000}"/>
    <cellStyle name="Normal 4 6 2" xfId="1016" xr:uid="{00000000-0005-0000-0000-0000FA030000}"/>
    <cellStyle name="Normal 4 7" xfId="1017" xr:uid="{00000000-0005-0000-0000-0000FB030000}"/>
    <cellStyle name="Normal 4 7 2" xfId="1018" xr:uid="{00000000-0005-0000-0000-0000FC030000}"/>
    <cellStyle name="Normal 40" xfId="1651" xr:uid="{DB345C82-5BBB-4FE4-9E7A-9387FD2AB2C0}"/>
    <cellStyle name="Normal 41" xfId="1652" xr:uid="{C3FCA801-D348-4F53-BDF7-EEE3101F57EE}"/>
    <cellStyle name="Normal 42" xfId="1653" xr:uid="{0936124A-CCC2-4946-A205-DDF5C1F7315D}"/>
    <cellStyle name="Normal 43" xfId="1654" xr:uid="{2AD9424E-ACC4-4DF2-A2B0-EDCF182CDF7A}"/>
    <cellStyle name="Normal 44" xfId="1655" xr:uid="{4AB34557-61E7-41C8-8BC8-B388F001522A}"/>
    <cellStyle name="Normal 45" xfId="1656" xr:uid="{6016F4A6-72BC-4967-99DF-29A11A701E29}"/>
    <cellStyle name="Normal 46" xfId="1657" xr:uid="{C83EE5EA-9E11-47A2-85F4-ED32377DF8FB}"/>
    <cellStyle name="Normal 47" xfId="1658" xr:uid="{1C2209FA-8714-44B8-90B7-BF2A61ABEE14}"/>
    <cellStyle name="Normal 48" xfId="1659" xr:uid="{05DB9423-DB95-4D2B-889D-F784EED0464F}"/>
    <cellStyle name="Normal 49" xfId="1660" xr:uid="{BC1CA5A4-1D7D-4B0E-880E-47B556FE9E3D}"/>
    <cellStyle name="Normal 5" xfId="1019" xr:uid="{00000000-0005-0000-0000-0000FD030000}"/>
    <cellStyle name="Normal 5 2" xfId="1020" xr:uid="{00000000-0005-0000-0000-0000FE030000}"/>
    <cellStyle name="Normal 5 2 2" xfId="1021" xr:uid="{00000000-0005-0000-0000-0000FF030000}"/>
    <cellStyle name="Normal 5 2 3" xfId="1022" xr:uid="{00000000-0005-0000-0000-000000040000}"/>
    <cellStyle name="Normal 5 2 3 2" xfId="1023" xr:uid="{00000000-0005-0000-0000-000001040000}"/>
    <cellStyle name="Normal 5 3" xfId="1024" xr:uid="{00000000-0005-0000-0000-000002040000}"/>
    <cellStyle name="Normal 5 3 2" xfId="1025" xr:uid="{00000000-0005-0000-0000-000003040000}"/>
    <cellStyle name="Normal 5 3 2 2" xfId="1026" xr:uid="{00000000-0005-0000-0000-000004040000}"/>
    <cellStyle name="Normal 5 3 2 2 2" xfId="1027" xr:uid="{00000000-0005-0000-0000-000005040000}"/>
    <cellStyle name="Normal 5 3 2 2 3" xfId="1028" xr:uid="{00000000-0005-0000-0000-000006040000}"/>
    <cellStyle name="Normal 5 3 2 3" xfId="1029" xr:uid="{00000000-0005-0000-0000-000007040000}"/>
    <cellStyle name="Normal 5 3 2 4" xfId="1030" xr:uid="{00000000-0005-0000-0000-000008040000}"/>
    <cellStyle name="Normal 5 3 3" xfId="1031" xr:uid="{00000000-0005-0000-0000-000009040000}"/>
    <cellStyle name="Normal 5 3 3 2" xfId="1032" xr:uid="{00000000-0005-0000-0000-00000A040000}"/>
    <cellStyle name="Normal 5 3 3 3" xfId="1033" xr:uid="{00000000-0005-0000-0000-00000B040000}"/>
    <cellStyle name="Normal 5 3 4" xfId="1034" xr:uid="{00000000-0005-0000-0000-00000C040000}"/>
    <cellStyle name="Normal 5 3 5" xfId="1035" xr:uid="{00000000-0005-0000-0000-00000D040000}"/>
    <cellStyle name="Normal 5 4" xfId="1036" xr:uid="{00000000-0005-0000-0000-00000E040000}"/>
    <cellStyle name="Normal 5 4 2" xfId="1037" xr:uid="{00000000-0005-0000-0000-00000F040000}"/>
    <cellStyle name="Normal 5 4 3" xfId="1038" xr:uid="{00000000-0005-0000-0000-000010040000}"/>
    <cellStyle name="Normal 5 5" xfId="1039" xr:uid="{00000000-0005-0000-0000-000011040000}"/>
    <cellStyle name="Normal 5 5 2" xfId="1040" xr:uid="{00000000-0005-0000-0000-000012040000}"/>
    <cellStyle name="Normal 5 5 3" xfId="1041" xr:uid="{00000000-0005-0000-0000-000013040000}"/>
    <cellStyle name="Normal 5 6" xfId="1042" xr:uid="{00000000-0005-0000-0000-000014040000}"/>
    <cellStyle name="Normal 5 6 2" xfId="1043" xr:uid="{00000000-0005-0000-0000-000015040000}"/>
    <cellStyle name="Normal 5 7" xfId="1044" xr:uid="{00000000-0005-0000-0000-000016040000}"/>
    <cellStyle name="Normal 5 7 2" xfId="1045" xr:uid="{00000000-0005-0000-0000-000017040000}"/>
    <cellStyle name="Normal 50" xfId="1661" xr:uid="{1F64C83F-16FC-4D34-A7FD-BBC68D08533D}"/>
    <cellStyle name="Normal 51" xfId="1662" xr:uid="{1A4873DF-8E96-4289-A186-D3ADB28FB388}"/>
    <cellStyle name="Normal 52" xfId="1663" xr:uid="{1C0CC326-34AF-4E2B-8683-384080A5924A}"/>
    <cellStyle name="Normal 53" xfId="1664" xr:uid="{050D7DED-FA4C-4BF6-8AF3-F30F193E8777}"/>
    <cellStyle name="Normal 6" xfId="1046" xr:uid="{00000000-0005-0000-0000-000018040000}"/>
    <cellStyle name="Normal 6 2" xfId="1047" xr:uid="{00000000-0005-0000-0000-000019040000}"/>
    <cellStyle name="Normal 7" xfId="1048" xr:uid="{00000000-0005-0000-0000-00001A040000}"/>
    <cellStyle name="Normal 7 2" xfId="1049" xr:uid="{00000000-0005-0000-0000-00001B040000}"/>
    <cellStyle name="Normal 7 2 2" xfId="1050" xr:uid="{00000000-0005-0000-0000-00001C040000}"/>
    <cellStyle name="Normal 7 2 2 2" xfId="1051" xr:uid="{00000000-0005-0000-0000-00001D040000}"/>
    <cellStyle name="Normal 7 2 2 3" xfId="1052" xr:uid="{00000000-0005-0000-0000-00001E040000}"/>
    <cellStyle name="Normal 7 2 2 3 2" xfId="1053" xr:uid="{00000000-0005-0000-0000-00001F040000}"/>
    <cellStyle name="Normal 7 2 2 3 3" xfId="1054" xr:uid="{00000000-0005-0000-0000-000020040000}"/>
    <cellStyle name="Normal 7 2 2 4" xfId="1055" xr:uid="{00000000-0005-0000-0000-000021040000}"/>
    <cellStyle name="Normal 7 2 2 5" xfId="1056" xr:uid="{00000000-0005-0000-0000-000022040000}"/>
    <cellStyle name="Normal 7 2 3" xfId="1057" xr:uid="{00000000-0005-0000-0000-000023040000}"/>
    <cellStyle name="Normal 7 2 4" xfId="1058" xr:uid="{00000000-0005-0000-0000-000024040000}"/>
    <cellStyle name="Normal 7 2 4 2" xfId="1059" xr:uid="{00000000-0005-0000-0000-000025040000}"/>
    <cellStyle name="Normal 7 2 4 3" xfId="1060" xr:uid="{00000000-0005-0000-0000-000026040000}"/>
    <cellStyle name="Normal 7 2 5" xfId="1061" xr:uid="{00000000-0005-0000-0000-000027040000}"/>
    <cellStyle name="Normal 7 2 6" xfId="1062" xr:uid="{00000000-0005-0000-0000-000028040000}"/>
    <cellStyle name="Normal 7 3" xfId="1063" xr:uid="{00000000-0005-0000-0000-000029040000}"/>
    <cellStyle name="Normal 7 3 2" xfId="1064" xr:uid="{00000000-0005-0000-0000-00002A040000}"/>
    <cellStyle name="Normal 7 3 3" xfId="1065" xr:uid="{00000000-0005-0000-0000-00002B040000}"/>
    <cellStyle name="Normal 7 3 3 2" xfId="1066" xr:uid="{00000000-0005-0000-0000-00002C040000}"/>
    <cellStyle name="Normal 7 3 3 3" xfId="1067" xr:uid="{00000000-0005-0000-0000-00002D040000}"/>
    <cellStyle name="Normal 7 3 4" xfId="1068" xr:uid="{00000000-0005-0000-0000-00002E040000}"/>
    <cellStyle name="Normal 7 3 5" xfId="1069" xr:uid="{00000000-0005-0000-0000-00002F040000}"/>
    <cellStyle name="Normal 7 4" xfId="1070" xr:uid="{00000000-0005-0000-0000-000030040000}"/>
    <cellStyle name="Normal 7 5" xfId="1071" xr:uid="{00000000-0005-0000-0000-000031040000}"/>
    <cellStyle name="Normal 7 5 2" xfId="1072" xr:uid="{00000000-0005-0000-0000-000032040000}"/>
    <cellStyle name="Normal 7 5 3" xfId="1073" xr:uid="{00000000-0005-0000-0000-000033040000}"/>
    <cellStyle name="Normal 7 6" xfId="1074" xr:uid="{00000000-0005-0000-0000-000034040000}"/>
    <cellStyle name="Normal 7 6 2" xfId="1075" xr:uid="{00000000-0005-0000-0000-000035040000}"/>
    <cellStyle name="Normal 7 6 3" xfId="1076" xr:uid="{00000000-0005-0000-0000-000036040000}"/>
    <cellStyle name="Normal 7 7" xfId="1077" xr:uid="{00000000-0005-0000-0000-000037040000}"/>
    <cellStyle name="Normal 7 8" xfId="1078" xr:uid="{00000000-0005-0000-0000-000038040000}"/>
    <cellStyle name="Normal 8" xfId="1079" xr:uid="{00000000-0005-0000-0000-000039040000}"/>
    <cellStyle name="Normal 8 2" xfId="1080" xr:uid="{00000000-0005-0000-0000-00003A040000}"/>
    <cellStyle name="Normal 8 2 2" xfId="1081" xr:uid="{00000000-0005-0000-0000-00003B040000}"/>
    <cellStyle name="Normal 8 2 2 2" xfId="1082" xr:uid="{00000000-0005-0000-0000-00003C040000}"/>
    <cellStyle name="Normal 8 2 2 2 2" xfId="1083" xr:uid="{00000000-0005-0000-0000-00003D040000}"/>
    <cellStyle name="Normal 8 2 2 2 3" xfId="1084" xr:uid="{00000000-0005-0000-0000-00003E040000}"/>
    <cellStyle name="Normal 8 2 2 3" xfId="1085" xr:uid="{00000000-0005-0000-0000-00003F040000}"/>
    <cellStyle name="Normal 8 2 2 4" xfId="1086" xr:uid="{00000000-0005-0000-0000-000040040000}"/>
    <cellStyle name="Normal 8 2 3" xfId="1087" xr:uid="{00000000-0005-0000-0000-000041040000}"/>
    <cellStyle name="Normal 8 2 4" xfId="1088" xr:uid="{00000000-0005-0000-0000-000042040000}"/>
    <cellStyle name="Normal 8 2 4 2" xfId="1089" xr:uid="{00000000-0005-0000-0000-000043040000}"/>
    <cellStyle name="Normal 8 2 4 3" xfId="1090" xr:uid="{00000000-0005-0000-0000-000044040000}"/>
    <cellStyle name="Normal 8 2 5" xfId="1091" xr:uid="{00000000-0005-0000-0000-000045040000}"/>
    <cellStyle name="Normal 8 2 6" xfId="1092" xr:uid="{00000000-0005-0000-0000-000046040000}"/>
    <cellStyle name="Normal 8 3" xfId="1093" xr:uid="{00000000-0005-0000-0000-000047040000}"/>
    <cellStyle name="Normal 8 3 2" xfId="1094" xr:uid="{00000000-0005-0000-0000-000048040000}"/>
    <cellStyle name="Normal 8 3 2 2" xfId="1095" xr:uid="{00000000-0005-0000-0000-000049040000}"/>
    <cellStyle name="Normal 8 3 2 3" xfId="1096" xr:uid="{00000000-0005-0000-0000-00004A040000}"/>
    <cellStyle name="Normal 8 3 3" xfId="1097" xr:uid="{00000000-0005-0000-0000-00004B040000}"/>
    <cellStyle name="Normal 8 3 4" xfId="1098" xr:uid="{00000000-0005-0000-0000-00004C040000}"/>
    <cellStyle name="Normal 8 4" xfId="1099" xr:uid="{00000000-0005-0000-0000-00004D040000}"/>
    <cellStyle name="Normal 8 5" xfId="1100" xr:uid="{00000000-0005-0000-0000-00004E040000}"/>
    <cellStyle name="Normal 8 5 2" xfId="1101" xr:uid="{00000000-0005-0000-0000-00004F040000}"/>
    <cellStyle name="Normal 8 5 3" xfId="1102" xr:uid="{00000000-0005-0000-0000-000050040000}"/>
    <cellStyle name="Normal 8 6" xfId="1103" xr:uid="{00000000-0005-0000-0000-000051040000}"/>
    <cellStyle name="Normal 8 6 2" xfId="1104" xr:uid="{00000000-0005-0000-0000-000052040000}"/>
    <cellStyle name="Normal 8 6 3" xfId="1105" xr:uid="{00000000-0005-0000-0000-000053040000}"/>
    <cellStyle name="Normal 8 7" xfId="1106" xr:uid="{00000000-0005-0000-0000-000054040000}"/>
    <cellStyle name="Normal 8 8" xfId="1107" xr:uid="{00000000-0005-0000-0000-000055040000}"/>
    <cellStyle name="Normal 9" xfId="1108" xr:uid="{00000000-0005-0000-0000-000056040000}"/>
    <cellStyle name="Normal 9 2" xfId="1109" xr:uid="{00000000-0005-0000-0000-000057040000}"/>
    <cellStyle name="Normal 9 2 2" xfId="1110" xr:uid="{00000000-0005-0000-0000-000058040000}"/>
    <cellStyle name="Normal 9 2 2 2" xfId="1111" xr:uid="{00000000-0005-0000-0000-000059040000}"/>
    <cellStyle name="Normal 9 2 2 2 2" xfId="1112" xr:uid="{00000000-0005-0000-0000-00005A040000}"/>
    <cellStyle name="Normal 9 2 2 2 3" xfId="1113" xr:uid="{00000000-0005-0000-0000-00005B040000}"/>
    <cellStyle name="Normal 9 2 2 3" xfId="1114" xr:uid="{00000000-0005-0000-0000-00005C040000}"/>
    <cellStyle name="Normal 9 2 2 4" xfId="1115" xr:uid="{00000000-0005-0000-0000-00005D040000}"/>
    <cellStyle name="Normal 9 2 3" xfId="1116" xr:uid="{00000000-0005-0000-0000-00005E040000}"/>
    <cellStyle name="Normal 9 2 4" xfId="1117" xr:uid="{00000000-0005-0000-0000-00005F040000}"/>
    <cellStyle name="Normal 9 2 4 2" xfId="1118" xr:uid="{00000000-0005-0000-0000-000060040000}"/>
    <cellStyle name="Normal 9 2 4 3" xfId="1119" xr:uid="{00000000-0005-0000-0000-000061040000}"/>
    <cellStyle name="Normal 9 2 5" xfId="1120" xr:uid="{00000000-0005-0000-0000-000062040000}"/>
    <cellStyle name="Normal 9 2 6" xfId="1121" xr:uid="{00000000-0005-0000-0000-000063040000}"/>
    <cellStyle name="Normal 9 3" xfId="1122" xr:uid="{00000000-0005-0000-0000-000064040000}"/>
    <cellStyle name="Normal 9 3 2" xfId="1123" xr:uid="{00000000-0005-0000-0000-000065040000}"/>
    <cellStyle name="Normal 9 3 2 2" xfId="1124" xr:uid="{00000000-0005-0000-0000-000066040000}"/>
    <cellStyle name="Normal 9 3 2 3" xfId="1125" xr:uid="{00000000-0005-0000-0000-000067040000}"/>
    <cellStyle name="Normal 9 3 3" xfId="1126" xr:uid="{00000000-0005-0000-0000-000068040000}"/>
    <cellStyle name="Normal 9 3 4" xfId="1127" xr:uid="{00000000-0005-0000-0000-000069040000}"/>
    <cellStyle name="Normal 9 4" xfId="1128" xr:uid="{00000000-0005-0000-0000-00006A040000}"/>
    <cellStyle name="Normal 9 5" xfId="1129" xr:uid="{00000000-0005-0000-0000-00006B040000}"/>
    <cellStyle name="Normal 9 5 2" xfId="1130" xr:uid="{00000000-0005-0000-0000-00006C040000}"/>
    <cellStyle name="Normal 9 5 3" xfId="1131" xr:uid="{00000000-0005-0000-0000-00006D040000}"/>
    <cellStyle name="Normal 9 6" xfId="1132" xr:uid="{00000000-0005-0000-0000-00006E040000}"/>
    <cellStyle name="Normal 9 6 2" xfId="1133" xr:uid="{00000000-0005-0000-0000-00006F040000}"/>
    <cellStyle name="Normal 9 6 3" xfId="1134" xr:uid="{00000000-0005-0000-0000-000070040000}"/>
    <cellStyle name="Normal 9 7" xfId="1135" xr:uid="{00000000-0005-0000-0000-000071040000}"/>
    <cellStyle name="Normal 9 8" xfId="1136" xr:uid="{00000000-0005-0000-0000-000072040000}"/>
    <cellStyle name="Normal_SS&amp;MA DRAFT MONITORING FRAMEWORK" xfId="4" xr:uid="{00000000-0005-0000-0000-000073040000}"/>
    <cellStyle name="Note" xfId="1623" builtinId="10" customBuiltin="1"/>
    <cellStyle name="Note 2" xfId="1137" xr:uid="{00000000-0005-0000-0000-000074040000}"/>
    <cellStyle name="Note 2 2" xfId="1138" xr:uid="{00000000-0005-0000-0000-000075040000}"/>
    <cellStyle name="Note 2 2 2" xfId="1139" xr:uid="{00000000-0005-0000-0000-000076040000}"/>
    <cellStyle name="Note 2 2 2 2" xfId="1140" xr:uid="{00000000-0005-0000-0000-000077040000}"/>
    <cellStyle name="Note 2 3" xfId="1141" xr:uid="{00000000-0005-0000-0000-000078040000}"/>
    <cellStyle name="Note 2 3 2" xfId="1142" xr:uid="{00000000-0005-0000-0000-000079040000}"/>
    <cellStyle name="Note 2 4" xfId="1143" xr:uid="{00000000-0005-0000-0000-00007A040000}"/>
    <cellStyle name="Note 2 4 2" xfId="1144" xr:uid="{00000000-0005-0000-0000-00007B040000}"/>
    <cellStyle name="Note 2 5" xfId="1145" xr:uid="{00000000-0005-0000-0000-00007C040000}"/>
    <cellStyle name="Note 2 5 2" xfId="1146" xr:uid="{00000000-0005-0000-0000-00007D040000}"/>
    <cellStyle name="Note 2 6" xfId="1147" xr:uid="{00000000-0005-0000-0000-00007E040000}"/>
    <cellStyle name="Note 2 6 2" xfId="1148" xr:uid="{00000000-0005-0000-0000-00007F040000}"/>
    <cellStyle name="Note 2 7" xfId="1149" xr:uid="{00000000-0005-0000-0000-000080040000}"/>
    <cellStyle name="Note 2 7 2" xfId="1150" xr:uid="{00000000-0005-0000-0000-000081040000}"/>
    <cellStyle name="Note 2 8" xfId="1151" xr:uid="{00000000-0005-0000-0000-000082040000}"/>
    <cellStyle name="Note 2 8 2" xfId="1152" xr:uid="{00000000-0005-0000-0000-000083040000}"/>
    <cellStyle name="Output" xfId="1618" builtinId="21" customBuiltin="1"/>
    <cellStyle name="Output 2" xfId="1153" xr:uid="{00000000-0005-0000-0000-000084040000}"/>
    <cellStyle name="Percent" xfId="1199" builtinId="5"/>
    <cellStyle name="Percent 10" xfId="1154" xr:uid="{00000000-0005-0000-0000-000086040000}"/>
    <cellStyle name="Percent 10 2" xfId="1155" xr:uid="{00000000-0005-0000-0000-000087040000}"/>
    <cellStyle name="Percent 10 3" xfId="1156" xr:uid="{00000000-0005-0000-0000-000088040000}"/>
    <cellStyle name="Percent 11" xfId="1157" xr:uid="{00000000-0005-0000-0000-000089040000}"/>
    <cellStyle name="Percent 12" xfId="1158" xr:uid="{00000000-0005-0000-0000-00008A040000}"/>
    <cellStyle name="Percent 13" xfId="1197" xr:uid="{A2DB2D3D-6BDB-48DD-8E70-B015E678422D}"/>
    <cellStyle name="Percent 14" xfId="1596" xr:uid="{175C02C8-8CC9-4182-A008-DA0E24B1F20D}"/>
    <cellStyle name="Percent 2" xfId="1159" xr:uid="{00000000-0005-0000-0000-00008B040000}"/>
    <cellStyle name="Percent 2 2" xfId="1160" xr:uid="{00000000-0005-0000-0000-00008C040000}"/>
    <cellStyle name="Percent 2 3" xfId="1599" xr:uid="{EEFC03DA-C9A7-488A-9BA8-47114294879D}"/>
    <cellStyle name="Percent 3" xfId="1161" xr:uid="{00000000-0005-0000-0000-00008D040000}"/>
    <cellStyle name="Percent 3 2" xfId="1162" xr:uid="{00000000-0005-0000-0000-00008E040000}"/>
    <cellStyle name="Percent 3 3" xfId="1163" xr:uid="{00000000-0005-0000-0000-00008F040000}"/>
    <cellStyle name="Percent 4" xfId="1164" xr:uid="{00000000-0005-0000-0000-000090040000}"/>
    <cellStyle name="Percent 4 2" xfId="1165" xr:uid="{00000000-0005-0000-0000-000091040000}"/>
    <cellStyle name="Percent 4 2 2" xfId="1166" xr:uid="{00000000-0005-0000-0000-000092040000}"/>
    <cellStyle name="Percent 4 2 3" xfId="1167" xr:uid="{00000000-0005-0000-0000-000093040000}"/>
    <cellStyle name="Percent 4 3" xfId="1168" xr:uid="{00000000-0005-0000-0000-000094040000}"/>
    <cellStyle name="Percent 4 4" xfId="1169" xr:uid="{00000000-0005-0000-0000-000095040000}"/>
    <cellStyle name="Percent 5" xfId="1170" xr:uid="{00000000-0005-0000-0000-000096040000}"/>
    <cellStyle name="Percent 5 2" xfId="1171" xr:uid="{00000000-0005-0000-0000-000097040000}"/>
    <cellStyle name="Percent 5 3" xfId="1172" xr:uid="{00000000-0005-0000-0000-000098040000}"/>
    <cellStyle name="Percent 6" xfId="1173" xr:uid="{00000000-0005-0000-0000-000099040000}"/>
    <cellStyle name="Percent 7" xfId="1174" xr:uid="{00000000-0005-0000-0000-00009A040000}"/>
    <cellStyle name="Percent 7 2" xfId="1175" xr:uid="{00000000-0005-0000-0000-00009B040000}"/>
    <cellStyle name="Percent 7 2 2" xfId="1176" xr:uid="{00000000-0005-0000-0000-00009C040000}"/>
    <cellStyle name="Percent 7 2 2 2" xfId="1177" xr:uid="{00000000-0005-0000-0000-00009D040000}"/>
    <cellStyle name="Percent 7 2 2 3" xfId="1178" xr:uid="{00000000-0005-0000-0000-00009E040000}"/>
    <cellStyle name="Percent 7 2 3" xfId="1179" xr:uid="{00000000-0005-0000-0000-00009F040000}"/>
    <cellStyle name="Percent 7 2 4" xfId="1180" xr:uid="{00000000-0005-0000-0000-0000A0040000}"/>
    <cellStyle name="Percent 7 3" xfId="1181" xr:uid="{00000000-0005-0000-0000-0000A1040000}"/>
    <cellStyle name="Percent 7 3 2" xfId="1182" xr:uid="{00000000-0005-0000-0000-0000A2040000}"/>
    <cellStyle name="Percent 7 3 3" xfId="1183" xr:uid="{00000000-0005-0000-0000-0000A3040000}"/>
    <cellStyle name="Percent 7 4" xfId="1184" xr:uid="{00000000-0005-0000-0000-0000A4040000}"/>
    <cellStyle name="Percent 7 5" xfId="1185" xr:uid="{00000000-0005-0000-0000-0000A5040000}"/>
    <cellStyle name="Percent 8" xfId="1186" xr:uid="{00000000-0005-0000-0000-0000A6040000}"/>
    <cellStyle name="Percent 9" xfId="1187" xr:uid="{00000000-0005-0000-0000-0000A7040000}"/>
    <cellStyle name="Percent 9 2" xfId="1188" xr:uid="{00000000-0005-0000-0000-0000A8040000}"/>
    <cellStyle name="Percent 9 3" xfId="1189" xr:uid="{00000000-0005-0000-0000-0000A9040000}"/>
    <cellStyle name="Title 2" xfId="1190" xr:uid="{00000000-0005-0000-0000-0000AA040000}"/>
    <cellStyle name="Title 3" xfId="1667" xr:uid="{6D26261F-CD5B-40FF-82FB-C0FD3D07E74E}"/>
    <cellStyle name="Total" xfId="1625" builtinId="25" customBuiltin="1"/>
    <cellStyle name="Total 2" xfId="1191" xr:uid="{00000000-0005-0000-0000-0000AB040000}"/>
    <cellStyle name="Warning Text" xfId="1622" builtinId="11" customBuiltin="1"/>
    <cellStyle name="Warning Text 2" xfId="1192" xr:uid="{00000000-0005-0000-0000-0000AC040000}"/>
  </cellStyles>
  <dxfs count="4">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https://www.webarchive.org.uk/wayback/archive/3000/https:/www.gov.scot/Resource/0039/00394314.pdf" TargetMode="Externa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4</xdr:col>
      <xdr:colOff>95250</xdr:colOff>
      <xdr:row>1</xdr:row>
      <xdr:rowOff>16933</xdr:rowOff>
    </xdr:to>
    <xdr:pic>
      <xdr:nvPicPr>
        <xdr:cNvPr id="2" name="Picture 1" descr="H:\Supplementary tables\January\templates\SDS_A5_C.PNG">
          <a:extLst>
            <a:ext uri="{FF2B5EF4-FFF2-40B4-BE49-F238E27FC236}">
              <a16:creationId xmlns:a16="http://schemas.microsoft.com/office/drawing/2014/main" id="{B48C0FDB-27A6-412E-AC82-A63D24EF0FD6}"/>
            </a:ext>
          </a:extLst>
        </xdr:cNvPr>
        <xdr:cNvPicPr/>
      </xdr:nvPicPr>
      <xdr:blipFill>
        <a:blip xmlns:r="http://schemas.openxmlformats.org/officeDocument/2006/relationships" r:embed="rId1" cstate="print"/>
        <a:srcRect/>
        <a:stretch>
          <a:fillRect/>
        </a:stretch>
      </xdr:blipFill>
      <xdr:spPr bwMode="auto">
        <a:xfrm>
          <a:off x="628650" y="19050"/>
          <a:ext cx="1905000" cy="996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8467</xdr:colOff>
      <xdr:row>0</xdr:row>
      <xdr:rowOff>8466</xdr:rowOff>
    </xdr:from>
    <xdr:to>
      <xdr:col>22</xdr:col>
      <xdr:colOff>11642</xdr:colOff>
      <xdr:row>5</xdr:row>
      <xdr:rowOff>102657</xdr:rowOff>
    </xdr:to>
    <xdr:pic>
      <xdr:nvPicPr>
        <xdr:cNvPr id="3" name="Picture 2" descr="H:\Supplementary tables\January\templates\SDS_A5_C.PNG">
          <a:extLst>
            <a:ext uri="{FF2B5EF4-FFF2-40B4-BE49-F238E27FC236}">
              <a16:creationId xmlns:a16="http://schemas.microsoft.com/office/drawing/2014/main" id="{50B77E41-D41A-45A7-9FCB-4CDD6BB579D6}"/>
            </a:ext>
          </a:extLst>
        </xdr:cNvPr>
        <xdr:cNvPicPr/>
      </xdr:nvPicPr>
      <xdr:blipFill>
        <a:blip xmlns:r="http://schemas.openxmlformats.org/officeDocument/2006/relationships" r:embed="rId1" cstate="print"/>
        <a:srcRect/>
        <a:stretch>
          <a:fillRect/>
        </a:stretch>
      </xdr:blipFill>
      <xdr:spPr bwMode="auto">
        <a:xfrm>
          <a:off x="12200467" y="8466"/>
          <a:ext cx="1905000" cy="100753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0</xdr:colOff>
      <xdr:row>0</xdr:row>
      <xdr:rowOff>8467</xdr:rowOff>
    </xdr:from>
    <xdr:to>
      <xdr:col>22</xdr:col>
      <xdr:colOff>0</xdr:colOff>
      <xdr:row>5</xdr:row>
      <xdr:rowOff>105833</xdr:rowOff>
    </xdr:to>
    <xdr:pic>
      <xdr:nvPicPr>
        <xdr:cNvPr id="4" name="Picture 3" descr="H:\Supplementary tables\January\templates\SDS_A5_C.PNG">
          <a:extLst>
            <a:ext uri="{FF2B5EF4-FFF2-40B4-BE49-F238E27FC236}">
              <a16:creationId xmlns:a16="http://schemas.microsoft.com/office/drawing/2014/main" id="{535350E5-ED1B-45B9-BC78-583AA4F759D1}"/>
            </a:ext>
          </a:extLst>
        </xdr:cNvPr>
        <xdr:cNvPicPr/>
      </xdr:nvPicPr>
      <xdr:blipFill>
        <a:blip xmlns:r="http://schemas.openxmlformats.org/officeDocument/2006/relationships" r:embed="rId1" cstate="print"/>
        <a:srcRect/>
        <a:stretch>
          <a:fillRect/>
        </a:stretch>
      </xdr:blipFill>
      <xdr:spPr bwMode="auto">
        <a:xfrm>
          <a:off x="12192000" y="8467"/>
          <a:ext cx="1905000" cy="100753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22</xdr:col>
      <xdr:colOff>0</xdr:colOff>
      <xdr:row>5</xdr:row>
      <xdr:rowOff>124883</xdr:rowOff>
    </xdr:to>
    <xdr:pic>
      <xdr:nvPicPr>
        <xdr:cNvPr id="5" name="Picture 4" descr="H:\Supplementary tables\January\templates\SDS_A5_C.PNG">
          <a:extLst>
            <a:ext uri="{FF2B5EF4-FFF2-40B4-BE49-F238E27FC236}">
              <a16:creationId xmlns:a16="http://schemas.microsoft.com/office/drawing/2014/main" id="{81F35B7E-174F-4129-8242-DF07EC0D55E0}"/>
            </a:ext>
          </a:extLst>
        </xdr:cNvPr>
        <xdr:cNvPicPr/>
      </xdr:nvPicPr>
      <xdr:blipFill>
        <a:blip xmlns:r="http://schemas.openxmlformats.org/officeDocument/2006/relationships" r:embed="rId1" cstate="print"/>
        <a:srcRect/>
        <a:stretch>
          <a:fillRect/>
        </a:stretch>
      </xdr:blipFill>
      <xdr:spPr bwMode="auto">
        <a:xfrm>
          <a:off x="12208933" y="0"/>
          <a:ext cx="1905000" cy="1007533"/>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25</xdr:col>
      <xdr:colOff>0</xdr:colOff>
      <xdr:row>106</xdr:row>
      <xdr:rowOff>0</xdr:rowOff>
    </xdr:from>
    <xdr:to>
      <xdr:col>28</xdr:col>
      <xdr:colOff>0</xdr:colOff>
      <xdr:row>111</xdr:row>
      <xdr:rowOff>27516</xdr:rowOff>
    </xdr:to>
    <xdr:pic>
      <xdr:nvPicPr>
        <xdr:cNvPr id="3" name="Picture 2" descr="H:\Supplementary tables\January\templates\SDS_A5_C.PNG">
          <a:extLst>
            <a:ext uri="{FF2B5EF4-FFF2-40B4-BE49-F238E27FC236}">
              <a16:creationId xmlns:a16="http://schemas.microsoft.com/office/drawing/2014/main" id="{0F19F707-B175-4020-A0AA-BDA9E19145E0}"/>
            </a:ext>
          </a:extLst>
        </xdr:cNvPr>
        <xdr:cNvPicPr/>
      </xdr:nvPicPr>
      <xdr:blipFill>
        <a:blip xmlns:r="http://schemas.openxmlformats.org/officeDocument/2006/relationships" r:embed="rId1" cstate="print"/>
        <a:srcRect/>
        <a:stretch>
          <a:fillRect/>
        </a:stretch>
      </xdr:blipFill>
      <xdr:spPr bwMode="auto">
        <a:xfrm>
          <a:off x="16002000" y="21945600"/>
          <a:ext cx="1905000" cy="1007533"/>
        </a:xfrm>
        <a:prstGeom prst="rect">
          <a:avLst/>
        </a:prstGeom>
        <a:noFill/>
        <a:ln w="9525">
          <a:noFill/>
          <a:miter lim="800000"/>
          <a:headEnd/>
          <a:tailEnd/>
        </a:ln>
      </xdr:spPr>
    </xdr:pic>
    <xdr:clientData/>
  </xdr:twoCellAnchor>
  <xdr:twoCellAnchor editAs="oneCell">
    <xdr:from>
      <xdr:col>25</xdr:col>
      <xdr:colOff>152400</xdr:colOff>
      <xdr:row>106</xdr:row>
      <xdr:rowOff>152400</xdr:rowOff>
    </xdr:from>
    <xdr:to>
      <xdr:col>28</xdr:col>
      <xdr:colOff>152400</xdr:colOff>
      <xdr:row>111</xdr:row>
      <xdr:rowOff>179916</xdr:rowOff>
    </xdr:to>
    <xdr:pic>
      <xdr:nvPicPr>
        <xdr:cNvPr id="4" name="Picture 3" descr="H:\Supplementary tables\January\templates\SDS_A5_C.PNG">
          <a:extLst>
            <a:ext uri="{FF2B5EF4-FFF2-40B4-BE49-F238E27FC236}">
              <a16:creationId xmlns:a16="http://schemas.microsoft.com/office/drawing/2014/main" id="{A3A558E0-4EC7-4992-BEA0-0ADE213D6973}"/>
            </a:ext>
          </a:extLst>
        </xdr:cNvPr>
        <xdr:cNvPicPr/>
      </xdr:nvPicPr>
      <xdr:blipFill>
        <a:blip xmlns:r="http://schemas.openxmlformats.org/officeDocument/2006/relationships" r:embed="rId1" cstate="print"/>
        <a:srcRect/>
        <a:stretch>
          <a:fillRect/>
        </a:stretch>
      </xdr:blipFill>
      <xdr:spPr bwMode="auto">
        <a:xfrm>
          <a:off x="16154400" y="22098000"/>
          <a:ext cx="1905000" cy="1007533"/>
        </a:xfrm>
        <a:prstGeom prst="rect">
          <a:avLst/>
        </a:prstGeom>
        <a:noFill/>
        <a:ln w="9525">
          <a:noFill/>
          <a:miter lim="800000"/>
          <a:headEnd/>
          <a:tailEnd/>
        </a:ln>
      </xdr:spPr>
    </xdr:pic>
    <xdr:clientData/>
  </xdr:twoCellAnchor>
  <xdr:twoCellAnchor editAs="oneCell">
    <xdr:from>
      <xdr:col>25</xdr:col>
      <xdr:colOff>304800</xdr:colOff>
      <xdr:row>107</xdr:row>
      <xdr:rowOff>110067</xdr:rowOff>
    </xdr:from>
    <xdr:to>
      <xdr:col>28</xdr:col>
      <xdr:colOff>304800</xdr:colOff>
      <xdr:row>113</xdr:row>
      <xdr:rowOff>143933</xdr:rowOff>
    </xdr:to>
    <xdr:pic>
      <xdr:nvPicPr>
        <xdr:cNvPr id="5" name="Picture 4" descr="H:\Supplementary tables\January\templates\SDS_A5_C.PNG">
          <a:extLst>
            <a:ext uri="{FF2B5EF4-FFF2-40B4-BE49-F238E27FC236}">
              <a16:creationId xmlns:a16="http://schemas.microsoft.com/office/drawing/2014/main" id="{6240DBA5-39AD-4B7D-BC11-8F05756FB3BE}"/>
            </a:ext>
          </a:extLst>
        </xdr:cNvPr>
        <xdr:cNvPicPr/>
      </xdr:nvPicPr>
      <xdr:blipFill>
        <a:blip xmlns:r="http://schemas.openxmlformats.org/officeDocument/2006/relationships" r:embed="rId1" cstate="print"/>
        <a:srcRect/>
        <a:stretch>
          <a:fillRect/>
        </a:stretch>
      </xdr:blipFill>
      <xdr:spPr bwMode="auto">
        <a:xfrm>
          <a:off x="16306800" y="22250400"/>
          <a:ext cx="1905000" cy="1007533"/>
        </a:xfrm>
        <a:prstGeom prst="rect">
          <a:avLst/>
        </a:prstGeom>
        <a:noFill/>
        <a:ln w="9525">
          <a:noFill/>
          <a:miter lim="800000"/>
          <a:headEnd/>
          <a:tailEnd/>
        </a:ln>
      </xdr:spPr>
    </xdr:pic>
    <xdr:clientData/>
  </xdr:twoCellAnchor>
  <xdr:twoCellAnchor editAs="oneCell">
    <xdr:from>
      <xdr:col>19</xdr:col>
      <xdr:colOff>8466</xdr:colOff>
      <xdr:row>0</xdr:row>
      <xdr:rowOff>0</xdr:rowOff>
    </xdr:from>
    <xdr:to>
      <xdr:col>22</xdr:col>
      <xdr:colOff>8466</xdr:colOff>
      <xdr:row>5</xdr:row>
      <xdr:rowOff>121708</xdr:rowOff>
    </xdr:to>
    <xdr:pic>
      <xdr:nvPicPr>
        <xdr:cNvPr id="6" name="Picture 5" descr="H:\Supplementary tables\January\templates\SDS_A5_C.PNG">
          <a:extLst>
            <a:ext uri="{FF2B5EF4-FFF2-40B4-BE49-F238E27FC236}">
              <a16:creationId xmlns:a16="http://schemas.microsoft.com/office/drawing/2014/main" id="{79343E9A-5251-404D-B466-DEE07469D521}"/>
            </a:ext>
          </a:extLst>
        </xdr:cNvPr>
        <xdr:cNvPicPr/>
      </xdr:nvPicPr>
      <xdr:blipFill>
        <a:blip xmlns:r="http://schemas.openxmlformats.org/officeDocument/2006/relationships" r:embed="rId1" cstate="print"/>
        <a:srcRect/>
        <a:stretch>
          <a:fillRect/>
        </a:stretch>
      </xdr:blipFill>
      <xdr:spPr bwMode="auto">
        <a:xfrm>
          <a:off x="12200466" y="0"/>
          <a:ext cx="1905000" cy="1007533"/>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101599</xdr:colOff>
      <xdr:row>0</xdr:row>
      <xdr:rowOff>0</xdr:rowOff>
    </xdr:from>
    <xdr:to>
      <xdr:col>10</xdr:col>
      <xdr:colOff>4233</xdr:colOff>
      <xdr:row>4</xdr:row>
      <xdr:rowOff>141817</xdr:rowOff>
    </xdr:to>
    <xdr:pic>
      <xdr:nvPicPr>
        <xdr:cNvPr id="2" name="Picture 3" descr="H:\Supplementary tables\January\templates\SDS_A5_C.PNG">
          <a:extLst>
            <a:ext uri="{FF2B5EF4-FFF2-40B4-BE49-F238E27FC236}">
              <a16:creationId xmlns:a16="http://schemas.microsoft.com/office/drawing/2014/main" id="{D55AF9BF-D675-463F-AA49-1D4DFF0FB52B}"/>
            </a:ext>
          </a:extLst>
        </xdr:cNvPr>
        <xdr:cNvPicPr/>
      </xdr:nvPicPr>
      <xdr:blipFill>
        <a:blip xmlns:r="http://schemas.openxmlformats.org/officeDocument/2006/relationships" r:embed="rId1" cstate="print"/>
        <a:srcRect/>
        <a:stretch>
          <a:fillRect/>
        </a:stretch>
      </xdr:blipFill>
      <xdr:spPr bwMode="auto">
        <a:xfrm>
          <a:off x="7323666" y="0"/>
          <a:ext cx="1718734" cy="865717"/>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78105</xdr:colOff>
      <xdr:row>0</xdr:row>
      <xdr:rowOff>0</xdr:rowOff>
    </xdr:from>
    <xdr:to>
      <xdr:col>11</xdr:col>
      <xdr:colOff>2964</xdr:colOff>
      <xdr:row>4</xdr:row>
      <xdr:rowOff>133562</xdr:rowOff>
    </xdr:to>
    <xdr:pic>
      <xdr:nvPicPr>
        <xdr:cNvPr id="3" name="Picture 1" descr="H:\Supplementary tables\January\templates\SDS_A5_C.PNG">
          <a:extLst>
            <a:ext uri="{FF2B5EF4-FFF2-40B4-BE49-F238E27FC236}">
              <a16:creationId xmlns:a16="http://schemas.microsoft.com/office/drawing/2014/main" id="{0CD79CBF-BA2B-4708-B8FE-F85CCE46D2E7}"/>
            </a:ext>
          </a:extLst>
        </xdr:cNvPr>
        <xdr:cNvPicPr/>
      </xdr:nvPicPr>
      <xdr:blipFill>
        <a:blip xmlns:r="http://schemas.openxmlformats.org/officeDocument/2006/relationships" r:embed="rId1" cstate="print"/>
        <a:srcRect/>
        <a:stretch>
          <a:fillRect/>
        </a:stretch>
      </xdr:blipFill>
      <xdr:spPr bwMode="auto">
        <a:xfrm>
          <a:off x="8109585" y="0"/>
          <a:ext cx="1744134" cy="857462"/>
        </a:xfrm>
        <a:prstGeom prst="rect">
          <a:avLst/>
        </a:prstGeom>
        <a:noFill/>
        <a:ln w="9525">
          <a:noFill/>
          <a:miter lim="800000"/>
          <a:headEnd/>
          <a:tailEnd/>
        </a:ln>
      </xdr:spPr>
    </xdr:pic>
    <xdr:clientData/>
  </xdr:twoCellAnchor>
  <xdr:twoCellAnchor>
    <xdr:from>
      <xdr:col>0</xdr:col>
      <xdr:colOff>261409</xdr:colOff>
      <xdr:row>30</xdr:row>
      <xdr:rowOff>4234</xdr:rowOff>
    </xdr:from>
    <xdr:to>
      <xdr:col>5</xdr:col>
      <xdr:colOff>4233</xdr:colOff>
      <xdr:row>40</xdr:row>
      <xdr:rowOff>95251</xdr:rowOff>
    </xdr:to>
    <xdr:sp macro="" textlink="">
      <xdr:nvSpPr>
        <xdr:cNvPr id="2" name="TextBox 1">
          <a:hlinkClick xmlns:r="http://schemas.openxmlformats.org/officeDocument/2006/relationships" r:id="rId2"/>
          <a:extLst>
            <a:ext uri="{FF2B5EF4-FFF2-40B4-BE49-F238E27FC236}">
              <a16:creationId xmlns:a16="http://schemas.microsoft.com/office/drawing/2014/main" id="{5744D8D7-69D7-42B4-88E0-D7AB277DEA0F}"/>
            </a:ext>
          </a:extLst>
        </xdr:cNvPr>
        <xdr:cNvSpPr txBox="1"/>
      </xdr:nvSpPr>
      <xdr:spPr>
        <a:xfrm>
          <a:off x="261409" y="6491817"/>
          <a:ext cx="6092824" cy="18901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t>Table Notes</a:t>
          </a:r>
          <a:r>
            <a:rPr lang="en-GB"/>
            <a:t>: </a:t>
          </a:r>
        </a:p>
        <a:p>
          <a:endParaRPr lang="en-GB"/>
        </a:p>
        <a:p>
          <a:r>
            <a:rPr lang="en-GB" b="1"/>
            <a:t>Disability: </a:t>
          </a:r>
          <a:r>
            <a:rPr lang="en-GB"/>
            <a:t>This reflects our disability disclosure question implemented in 2016/17. This was aligned to the question wording recommended by Advance HE after extensive consultation with disability partners, Modern Apprentices, training providers and employers. </a:t>
          </a:r>
        </a:p>
        <a:p>
          <a:endParaRPr lang="en-GB"/>
        </a:p>
        <a:p>
          <a:r>
            <a:rPr lang="en-GB" b="1"/>
            <a:t>Ethnicity</a:t>
          </a:r>
          <a:r>
            <a:rPr lang="en-GB"/>
            <a:t>: Ethnic groups aligned with Scottish Government guidance on ethnicity reporting</a:t>
          </a:r>
        </a:p>
        <a:p>
          <a:endParaRPr lang="en-GB"/>
        </a:p>
        <a:p>
          <a:r>
            <a:rPr lang="en-GB" b="1"/>
            <a:t>Care Experience</a:t>
          </a:r>
          <a:r>
            <a:rPr lang="en-GB"/>
            <a:t>: Care experience figures are self-reported in response to the question, ‘Have you ever been in care’? </a:t>
          </a:r>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110067</xdr:colOff>
      <xdr:row>0</xdr:row>
      <xdr:rowOff>0</xdr:rowOff>
    </xdr:from>
    <xdr:to>
      <xdr:col>9</xdr:col>
      <xdr:colOff>572560</xdr:colOff>
      <xdr:row>4</xdr:row>
      <xdr:rowOff>141817</xdr:rowOff>
    </xdr:to>
    <xdr:pic>
      <xdr:nvPicPr>
        <xdr:cNvPr id="2" name="Picture 2" descr="H:\Supplementary tables\January\templates\SDS_A5_C.PNG">
          <a:extLst>
            <a:ext uri="{FF2B5EF4-FFF2-40B4-BE49-F238E27FC236}">
              <a16:creationId xmlns:a16="http://schemas.microsoft.com/office/drawing/2014/main" id="{98BF8F6B-76E2-4776-BC7A-D4AE66495DBE}"/>
            </a:ext>
          </a:extLst>
        </xdr:cNvPr>
        <xdr:cNvPicPr/>
      </xdr:nvPicPr>
      <xdr:blipFill>
        <a:blip xmlns:r="http://schemas.openxmlformats.org/officeDocument/2006/relationships" r:embed="rId1" cstate="print"/>
        <a:srcRect/>
        <a:stretch>
          <a:fillRect/>
        </a:stretch>
      </xdr:blipFill>
      <xdr:spPr bwMode="auto">
        <a:xfrm>
          <a:off x="9279467" y="0"/>
          <a:ext cx="1703918" cy="865717"/>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84666</xdr:colOff>
      <xdr:row>0</xdr:row>
      <xdr:rowOff>0</xdr:rowOff>
    </xdr:from>
    <xdr:to>
      <xdr:col>10</xdr:col>
      <xdr:colOff>0</xdr:colOff>
      <xdr:row>4</xdr:row>
      <xdr:rowOff>123825</xdr:rowOff>
    </xdr:to>
    <xdr:pic>
      <xdr:nvPicPr>
        <xdr:cNvPr id="3" name="Picture 2" descr="H:\Supplementary tables\January\templates\SDS_A5_C.PNG">
          <a:extLst>
            <a:ext uri="{FF2B5EF4-FFF2-40B4-BE49-F238E27FC236}">
              <a16:creationId xmlns:a16="http://schemas.microsoft.com/office/drawing/2014/main" id="{0ABF4868-6F83-43C9-9597-A9222248CD23}"/>
            </a:ext>
          </a:extLst>
        </xdr:cNvPr>
        <xdr:cNvPicPr/>
      </xdr:nvPicPr>
      <xdr:blipFill>
        <a:blip xmlns:r="http://schemas.openxmlformats.org/officeDocument/2006/relationships" r:embed="rId1" cstate="print"/>
        <a:srcRect/>
        <a:stretch>
          <a:fillRect/>
        </a:stretch>
      </xdr:blipFill>
      <xdr:spPr bwMode="auto">
        <a:xfrm>
          <a:off x="9033933" y="0"/>
          <a:ext cx="1718734" cy="872067"/>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oneCellAnchor>
    <xdr:from>
      <xdr:col>6</xdr:col>
      <xdr:colOff>417690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D66337E2-F1CD-4576-839F-D85432E7DD74}"/>
            </a:ext>
          </a:extLst>
        </xdr:cNvPr>
        <xdr:cNvPicPr/>
      </xdr:nvPicPr>
      <xdr:blipFill>
        <a:blip xmlns:r="http://schemas.openxmlformats.org/officeDocument/2006/relationships" r:embed="rId1" cstate="print"/>
        <a:srcRect/>
        <a:stretch>
          <a:fillRect/>
        </a:stretch>
      </xdr:blipFill>
      <xdr:spPr bwMode="auto">
        <a:xfrm>
          <a:off x="8190090" y="0"/>
          <a:ext cx="1519238" cy="77152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7</xdr:col>
      <xdr:colOff>800101</xdr:colOff>
      <xdr:row>0</xdr:row>
      <xdr:rowOff>0</xdr:rowOff>
    </xdr:from>
    <xdr:ext cx="1519238" cy="771525"/>
    <xdr:pic>
      <xdr:nvPicPr>
        <xdr:cNvPr id="4" name="Picture 1" descr="H:\Supplementary tables\January\templates\SDS_A5_C.PNG">
          <a:extLst>
            <a:ext uri="{FF2B5EF4-FFF2-40B4-BE49-F238E27FC236}">
              <a16:creationId xmlns:a16="http://schemas.microsoft.com/office/drawing/2014/main" id="{25BD5D14-A6F8-4EA8-BE17-D0908DE6D9EE}"/>
            </a:ext>
          </a:extLst>
        </xdr:cNvPr>
        <xdr:cNvPicPr/>
      </xdr:nvPicPr>
      <xdr:blipFill>
        <a:blip xmlns:r="http://schemas.openxmlformats.org/officeDocument/2006/relationships" r:embed="rId1" cstate="print"/>
        <a:srcRect/>
        <a:stretch>
          <a:fillRect/>
        </a:stretch>
      </xdr:blipFill>
      <xdr:spPr bwMode="auto">
        <a:xfrm>
          <a:off x="9537701" y="0"/>
          <a:ext cx="1519238" cy="7715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4</xdr:col>
      <xdr:colOff>95250</xdr:colOff>
      <xdr:row>1</xdr:row>
      <xdr:rowOff>1693</xdr:rowOff>
    </xdr:to>
    <xdr:pic>
      <xdr:nvPicPr>
        <xdr:cNvPr id="3" name="Picture 2" descr="H:\Supplementary tables\January\templates\SDS_A5_C.PNG">
          <a:extLst>
            <a:ext uri="{FF2B5EF4-FFF2-40B4-BE49-F238E27FC236}">
              <a16:creationId xmlns:a16="http://schemas.microsoft.com/office/drawing/2014/main" id="{5A57B406-F718-41B5-AA42-013F6D58B1DA}"/>
            </a:ext>
          </a:extLst>
        </xdr:cNvPr>
        <xdr:cNvPicPr/>
      </xdr:nvPicPr>
      <xdr:blipFill>
        <a:blip xmlns:r="http://schemas.openxmlformats.org/officeDocument/2006/relationships" r:embed="rId1" cstate="print"/>
        <a:srcRect/>
        <a:stretch>
          <a:fillRect/>
        </a:stretch>
      </xdr:blipFill>
      <xdr:spPr bwMode="auto">
        <a:xfrm>
          <a:off x="628650" y="19050"/>
          <a:ext cx="1905000" cy="1011343"/>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84666</xdr:colOff>
      <xdr:row>0</xdr:row>
      <xdr:rowOff>0</xdr:rowOff>
    </xdr:from>
    <xdr:to>
      <xdr:col>9</xdr:col>
      <xdr:colOff>565149</xdr:colOff>
      <xdr:row>4</xdr:row>
      <xdr:rowOff>141817</xdr:rowOff>
    </xdr:to>
    <xdr:pic>
      <xdr:nvPicPr>
        <xdr:cNvPr id="3" name="Picture 1" descr="H:\Supplementary tables\January\templates\SDS_A5_C.PNG">
          <a:extLst>
            <a:ext uri="{FF2B5EF4-FFF2-40B4-BE49-F238E27FC236}">
              <a16:creationId xmlns:a16="http://schemas.microsoft.com/office/drawing/2014/main" id="{1E1FDE0D-3911-4E1B-8899-5E3170FD8AE3}"/>
            </a:ext>
          </a:extLst>
        </xdr:cNvPr>
        <xdr:cNvPicPr/>
      </xdr:nvPicPr>
      <xdr:blipFill>
        <a:blip xmlns:r="http://schemas.openxmlformats.org/officeDocument/2006/relationships" r:embed="rId1" cstate="print"/>
        <a:srcRect/>
        <a:stretch>
          <a:fillRect/>
        </a:stretch>
      </xdr:blipFill>
      <xdr:spPr bwMode="auto">
        <a:xfrm>
          <a:off x="10879666" y="0"/>
          <a:ext cx="1718734" cy="872067"/>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431801</xdr:colOff>
      <xdr:row>0</xdr:row>
      <xdr:rowOff>0</xdr:rowOff>
    </xdr:from>
    <xdr:to>
      <xdr:col>10</xdr:col>
      <xdr:colOff>1</xdr:colOff>
      <xdr:row>4</xdr:row>
      <xdr:rowOff>123825</xdr:rowOff>
    </xdr:to>
    <xdr:pic>
      <xdr:nvPicPr>
        <xdr:cNvPr id="3" name="Picture 2" descr="H:\Supplementary tables\January\templates\SDS_A5_C.PNG">
          <a:extLst>
            <a:ext uri="{FF2B5EF4-FFF2-40B4-BE49-F238E27FC236}">
              <a16:creationId xmlns:a16="http://schemas.microsoft.com/office/drawing/2014/main" id="{3A0E1049-6405-4781-BB91-74D938F47898}"/>
            </a:ext>
          </a:extLst>
        </xdr:cNvPr>
        <xdr:cNvPicPr/>
      </xdr:nvPicPr>
      <xdr:blipFill>
        <a:blip xmlns:r="http://schemas.openxmlformats.org/officeDocument/2006/relationships" r:embed="rId1" cstate="print"/>
        <a:srcRect/>
        <a:stretch>
          <a:fillRect/>
        </a:stretch>
      </xdr:blipFill>
      <xdr:spPr bwMode="auto">
        <a:xfrm>
          <a:off x="11040534" y="0"/>
          <a:ext cx="1718734" cy="872067"/>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oneCellAnchor>
    <xdr:from>
      <xdr:col>6</xdr:col>
      <xdr:colOff>750570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4D0718F5-6B28-40FD-95C6-47C71377370B}"/>
            </a:ext>
          </a:extLst>
        </xdr:cNvPr>
        <xdr:cNvPicPr/>
      </xdr:nvPicPr>
      <xdr:blipFill>
        <a:blip xmlns:r="http://schemas.openxmlformats.org/officeDocument/2006/relationships" r:embed="rId1" cstate="print"/>
        <a:srcRect/>
        <a:stretch>
          <a:fillRect/>
        </a:stretch>
      </xdr:blipFill>
      <xdr:spPr bwMode="auto">
        <a:xfrm>
          <a:off x="8751570" y="0"/>
          <a:ext cx="1519238" cy="771525"/>
        </a:xfrm>
        <a:prstGeom prst="rect">
          <a:avLst/>
        </a:prstGeom>
        <a:noFill/>
        <a:ln w="9525">
          <a:noFill/>
          <a:miter lim="800000"/>
          <a:headEnd/>
          <a:tailEnd/>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7</xdr:col>
      <xdr:colOff>211667</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14A83FCA-7971-42E0-B8D9-BB75476721FF}"/>
            </a:ext>
          </a:extLst>
        </xdr:cNvPr>
        <xdr:cNvPicPr/>
      </xdr:nvPicPr>
      <xdr:blipFill>
        <a:blip xmlns:r="http://schemas.openxmlformats.org/officeDocument/2006/relationships" r:embed="rId1" cstate="print"/>
        <a:srcRect/>
        <a:stretch>
          <a:fillRect/>
        </a:stretch>
      </xdr:blipFill>
      <xdr:spPr bwMode="auto">
        <a:xfrm>
          <a:off x="8382000" y="0"/>
          <a:ext cx="1519238" cy="771525"/>
        </a:xfrm>
        <a:prstGeom prst="rect">
          <a:avLst/>
        </a:prstGeom>
        <a:noFill/>
        <a:ln w="9525">
          <a:noFill/>
          <a:miter lim="800000"/>
          <a:headEnd/>
          <a:tailEnd/>
        </a:ln>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6</xdr:col>
      <xdr:colOff>101600</xdr:colOff>
      <xdr:row>0</xdr:row>
      <xdr:rowOff>0</xdr:rowOff>
    </xdr:from>
    <xdr:to>
      <xdr:col>8</xdr:col>
      <xdr:colOff>582085</xdr:colOff>
      <xdr:row>4</xdr:row>
      <xdr:rowOff>144992</xdr:rowOff>
    </xdr:to>
    <xdr:pic>
      <xdr:nvPicPr>
        <xdr:cNvPr id="3" name="Picture 1" descr="H:\Supplementary tables\January\templates\SDS_A5_C.PNG">
          <a:extLst>
            <a:ext uri="{FF2B5EF4-FFF2-40B4-BE49-F238E27FC236}">
              <a16:creationId xmlns:a16="http://schemas.microsoft.com/office/drawing/2014/main" id="{281CFDA4-63A4-4308-91FE-5A127D747A65}"/>
            </a:ext>
          </a:extLst>
        </xdr:cNvPr>
        <xdr:cNvPicPr/>
      </xdr:nvPicPr>
      <xdr:blipFill>
        <a:blip xmlns:r="http://schemas.openxmlformats.org/officeDocument/2006/relationships" r:embed="rId1" cstate="print"/>
        <a:srcRect/>
        <a:stretch>
          <a:fillRect/>
        </a:stretch>
      </xdr:blipFill>
      <xdr:spPr bwMode="auto">
        <a:xfrm>
          <a:off x="9525000" y="0"/>
          <a:ext cx="1718734" cy="872067"/>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93133</xdr:colOff>
      <xdr:row>0</xdr:row>
      <xdr:rowOff>0</xdr:rowOff>
    </xdr:from>
    <xdr:to>
      <xdr:col>9</xdr:col>
      <xdr:colOff>11642</xdr:colOff>
      <xdr:row>4</xdr:row>
      <xdr:rowOff>123825</xdr:rowOff>
    </xdr:to>
    <xdr:pic>
      <xdr:nvPicPr>
        <xdr:cNvPr id="3" name="Picture 2" descr="H:\Supplementary tables\January\templates\SDS_A5_C.PNG">
          <a:extLst>
            <a:ext uri="{FF2B5EF4-FFF2-40B4-BE49-F238E27FC236}">
              <a16:creationId xmlns:a16="http://schemas.microsoft.com/office/drawing/2014/main" id="{12235CD7-E422-4162-A6E2-8C8B049A1E27}"/>
            </a:ext>
          </a:extLst>
        </xdr:cNvPr>
        <xdr:cNvPicPr/>
      </xdr:nvPicPr>
      <xdr:blipFill>
        <a:blip xmlns:r="http://schemas.openxmlformats.org/officeDocument/2006/relationships" r:embed="rId1" cstate="print"/>
        <a:srcRect/>
        <a:stretch>
          <a:fillRect/>
        </a:stretch>
      </xdr:blipFill>
      <xdr:spPr bwMode="auto">
        <a:xfrm>
          <a:off x="7315200" y="0"/>
          <a:ext cx="1718734" cy="872067"/>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oneCellAnchor>
    <xdr:from>
      <xdr:col>6</xdr:col>
      <xdr:colOff>486642</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5B1DAC50-6738-41A1-B303-0D2108995DB3}"/>
            </a:ext>
          </a:extLst>
        </xdr:cNvPr>
        <xdr:cNvPicPr/>
      </xdr:nvPicPr>
      <xdr:blipFill>
        <a:blip xmlns:r="http://schemas.openxmlformats.org/officeDocument/2006/relationships" r:embed="rId1" cstate="print"/>
        <a:srcRect/>
        <a:stretch>
          <a:fillRect/>
        </a:stretch>
      </xdr:blipFill>
      <xdr:spPr bwMode="auto">
        <a:xfrm>
          <a:off x="7691775" y="0"/>
          <a:ext cx="1519238" cy="771525"/>
        </a:xfrm>
        <a:prstGeom prst="rect">
          <a:avLst/>
        </a:prstGeom>
        <a:noFill/>
        <a:ln w="9525">
          <a:noFill/>
          <a:miter lim="800000"/>
          <a:headEnd/>
          <a:tailEnd/>
        </a:ln>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47413</xdr:colOff>
      <xdr:row>0</xdr:row>
      <xdr:rowOff>0</xdr:rowOff>
    </xdr:from>
    <xdr:to>
      <xdr:col>4</xdr:col>
      <xdr:colOff>4233</xdr:colOff>
      <xdr:row>4</xdr:row>
      <xdr:rowOff>99060</xdr:rowOff>
    </xdr:to>
    <xdr:pic>
      <xdr:nvPicPr>
        <xdr:cNvPr id="2" name="Picture 3" descr="H:\Supplementary tables\January\templates\SDS_A5_C.PNG">
          <a:extLst>
            <a:ext uri="{FF2B5EF4-FFF2-40B4-BE49-F238E27FC236}">
              <a16:creationId xmlns:a16="http://schemas.microsoft.com/office/drawing/2014/main" id="{EF792110-868F-407D-8A89-2C566BBEED74}"/>
            </a:ext>
          </a:extLst>
        </xdr:cNvPr>
        <xdr:cNvPicPr/>
      </xdr:nvPicPr>
      <xdr:blipFill>
        <a:blip xmlns:r="http://schemas.openxmlformats.org/officeDocument/2006/relationships" r:embed="rId1" cstate="print"/>
        <a:srcRect/>
        <a:stretch>
          <a:fillRect/>
        </a:stretch>
      </xdr:blipFill>
      <xdr:spPr bwMode="auto">
        <a:xfrm>
          <a:off x="4780280" y="0"/>
          <a:ext cx="1704128" cy="844127"/>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oneCellAnchor>
    <xdr:from>
      <xdr:col>6</xdr:col>
      <xdr:colOff>744220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DDCA3DEC-3745-4668-9BB5-DC84A431027B}"/>
            </a:ext>
          </a:extLst>
        </xdr:cNvPr>
        <xdr:cNvPicPr/>
      </xdr:nvPicPr>
      <xdr:blipFill>
        <a:blip xmlns:r="http://schemas.openxmlformats.org/officeDocument/2006/relationships" r:embed="rId1" cstate="print"/>
        <a:srcRect/>
        <a:stretch>
          <a:fillRect/>
        </a:stretch>
      </xdr:blipFill>
      <xdr:spPr bwMode="auto">
        <a:xfrm>
          <a:off x="7807960" y="0"/>
          <a:ext cx="1519238" cy="771525"/>
        </a:xfrm>
        <a:prstGeom prst="rect">
          <a:avLst/>
        </a:prstGeom>
        <a:noFill/>
        <a:ln w="9525">
          <a:noFill/>
          <a:miter lim="800000"/>
          <a:headEnd/>
          <a:tailEnd/>
        </a:ln>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518160</xdr:colOff>
      <xdr:row>0</xdr:row>
      <xdr:rowOff>0</xdr:rowOff>
    </xdr:from>
    <xdr:to>
      <xdr:col>5</xdr:col>
      <xdr:colOff>1905</xdr:colOff>
      <xdr:row>4</xdr:row>
      <xdr:rowOff>92710</xdr:rowOff>
    </xdr:to>
    <xdr:pic>
      <xdr:nvPicPr>
        <xdr:cNvPr id="2" name="Picture 2" descr="H:\Supplementary tables\January\templates\SDS_A5_C.PNG">
          <a:extLst>
            <a:ext uri="{FF2B5EF4-FFF2-40B4-BE49-F238E27FC236}">
              <a16:creationId xmlns:a16="http://schemas.microsoft.com/office/drawing/2014/main" id="{E08EFF29-4234-45E5-B6D0-470D2D14449D}"/>
            </a:ext>
          </a:extLst>
        </xdr:cNvPr>
        <xdr:cNvPicPr/>
      </xdr:nvPicPr>
      <xdr:blipFill>
        <a:blip xmlns:r="http://schemas.openxmlformats.org/officeDocument/2006/relationships" r:embed="rId1" cstate="print"/>
        <a:srcRect/>
        <a:stretch>
          <a:fillRect/>
        </a:stretch>
      </xdr:blipFill>
      <xdr:spPr bwMode="auto">
        <a:xfrm>
          <a:off x="4373880" y="0"/>
          <a:ext cx="1715770" cy="81661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7619</xdr:colOff>
      <xdr:row>0</xdr:row>
      <xdr:rowOff>0</xdr:rowOff>
    </xdr:from>
    <xdr:to>
      <xdr:col>10</xdr:col>
      <xdr:colOff>52704</xdr:colOff>
      <xdr:row>5</xdr:row>
      <xdr:rowOff>43392</xdr:rowOff>
    </xdr:to>
    <xdr:pic>
      <xdr:nvPicPr>
        <xdr:cNvPr id="4" name="Picture 2" descr="H:\Supplementary tables\January\templates\SDS_A5_C.PNG">
          <a:extLst>
            <a:ext uri="{FF2B5EF4-FFF2-40B4-BE49-F238E27FC236}">
              <a16:creationId xmlns:a16="http://schemas.microsoft.com/office/drawing/2014/main" id="{2B9DD5AF-329C-4F0B-8BC8-A89090358EC8}"/>
            </a:ext>
          </a:extLst>
        </xdr:cNvPr>
        <xdr:cNvPicPr/>
      </xdr:nvPicPr>
      <xdr:blipFill>
        <a:blip xmlns:r="http://schemas.openxmlformats.org/officeDocument/2006/relationships" r:embed="rId1" cstate="print"/>
        <a:srcRect/>
        <a:stretch>
          <a:fillRect/>
        </a:stretch>
      </xdr:blipFill>
      <xdr:spPr bwMode="auto">
        <a:xfrm>
          <a:off x="6696286" y="0"/>
          <a:ext cx="1899285" cy="948267"/>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304800</xdr:colOff>
      <xdr:row>0</xdr:row>
      <xdr:rowOff>7620</xdr:rowOff>
    </xdr:from>
    <xdr:to>
      <xdr:col>9</xdr:col>
      <xdr:colOff>645795</xdr:colOff>
      <xdr:row>4</xdr:row>
      <xdr:rowOff>109855</xdr:rowOff>
    </xdr:to>
    <xdr:pic>
      <xdr:nvPicPr>
        <xdr:cNvPr id="2" name="Picture 2" descr="H:\Supplementary tables\January\templates\SDS_A5_C.PNG">
          <a:extLst>
            <a:ext uri="{FF2B5EF4-FFF2-40B4-BE49-F238E27FC236}">
              <a16:creationId xmlns:a16="http://schemas.microsoft.com/office/drawing/2014/main" id="{31D488CB-96A4-4CF7-93C5-B0D37ECFA42C}"/>
            </a:ext>
          </a:extLst>
        </xdr:cNvPr>
        <xdr:cNvPicPr/>
      </xdr:nvPicPr>
      <xdr:blipFill>
        <a:blip xmlns:r="http://schemas.openxmlformats.org/officeDocument/2006/relationships" r:embed="rId1" cstate="print"/>
        <a:srcRect/>
        <a:stretch>
          <a:fillRect/>
        </a:stretch>
      </xdr:blipFill>
      <xdr:spPr bwMode="auto">
        <a:xfrm>
          <a:off x="6789420" y="7620"/>
          <a:ext cx="1722120" cy="822960"/>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oneCellAnchor>
    <xdr:from>
      <xdr:col>11</xdr:col>
      <xdr:colOff>643467</xdr:colOff>
      <xdr:row>0</xdr:row>
      <xdr:rowOff>0</xdr:rowOff>
    </xdr:from>
    <xdr:ext cx="1519238" cy="771525"/>
    <xdr:pic>
      <xdr:nvPicPr>
        <xdr:cNvPr id="4" name="Picture 1" descr="H:\Supplementary tables\January\templates\SDS_A5_C.PNG">
          <a:extLst>
            <a:ext uri="{FF2B5EF4-FFF2-40B4-BE49-F238E27FC236}">
              <a16:creationId xmlns:a16="http://schemas.microsoft.com/office/drawing/2014/main" id="{9EB50602-0FA5-478D-A285-2D64308DC576}"/>
            </a:ext>
          </a:extLst>
        </xdr:cNvPr>
        <xdr:cNvPicPr/>
      </xdr:nvPicPr>
      <xdr:blipFill>
        <a:blip xmlns:r="http://schemas.openxmlformats.org/officeDocument/2006/relationships" r:embed="rId1" cstate="print"/>
        <a:srcRect/>
        <a:stretch>
          <a:fillRect/>
        </a:stretch>
      </xdr:blipFill>
      <xdr:spPr bwMode="auto">
        <a:xfrm>
          <a:off x="9829800" y="0"/>
          <a:ext cx="1519238" cy="771525"/>
        </a:xfrm>
        <a:prstGeom prst="rect">
          <a:avLst/>
        </a:prstGeom>
        <a:noFill/>
        <a:ln w="9525">
          <a:noFill/>
          <a:miter lim="800000"/>
          <a:headEnd/>
          <a:tailEnd/>
        </a:ln>
      </xdr:spPr>
    </xdr:pic>
    <xdr:clientData/>
  </xdr:oneCellAnchor>
</xdr:wsDr>
</file>

<file path=xl/drawings/drawing32.xml><?xml version="1.0" encoding="utf-8"?>
<xdr:wsDr xmlns:xdr="http://schemas.openxmlformats.org/drawingml/2006/spreadsheetDrawing" xmlns:a="http://schemas.openxmlformats.org/drawingml/2006/main">
  <xdr:oneCellAnchor>
    <xdr:from>
      <xdr:col>5</xdr:col>
      <xdr:colOff>508000</xdr:colOff>
      <xdr:row>0</xdr:row>
      <xdr:rowOff>0</xdr:rowOff>
    </xdr:from>
    <xdr:ext cx="1519238" cy="771525"/>
    <xdr:pic>
      <xdr:nvPicPr>
        <xdr:cNvPr id="2" name="Picture 3" descr="H:\Supplementary tables\January\templates\SDS_A5_C.PNG">
          <a:extLst>
            <a:ext uri="{FF2B5EF4-FFF2-40B4-BE49-F238E27FC236}">
              <a16:creationId xmlns:a16="http://schemas.microsoft.com/office/drawing/2014/main" id="{CC384897-D8D7-42B8-8835-9473F4582C39}"/>
            </a:ext>
          </a:extLst>
        </xdr:cNvPr>
        <xdr:cNvPicPr/>
      </xdr:nvPicPr>
      <xdr:blipFill>
        <a:blip xmlns:r="http://schemas.openxmlformats.org/officeDocument/2006/relationships" r:embed="rId1" cstate="print"/>
        <a:srcRect/>
        <a:stretch>
          <a:fillRect/>
        </a:stretch>
      </xdr:blipFill>
      <xdr:spPr bwMode="auto">
        <a:xfrm>
          <a:off x="6079067" y="0"/>
          <a:ext cx="1519238" cy="771525"/>
        </a:xfrm>
        <a:prstGeom prst="rect">
          <a:avLst/>
        </a:prstGeom>
        <a:noFill/>
        <a:ln w="9525">
          <a:noFill/>
          <a:miter lim="800000"/>
          <a:headEnd/>
          <a:tailEnd/>
        </a:ln>
      </xdr:spPr>
    </xdr:pic>
    <xdr:clientData/>
  </xdr:oneCellAnchor>
</xdr:wsDr>
</file>

<file path=xl/drawings/drawing33.xml><?xml version="1.0" encoding="utf-8"?>
<xdr:wsDr xmlns:xdr="http://schemas.openxmlformats.org/drawingml/2006/spreadsheetDrawing" xmlns:a="http://schemas.openxmlformats.org/drawingml/2006/main">
  <xdr:oneCellAnchor>
    <xdr:from>
      <xdr:col>6</xdr:col>
      <xdr:colOff>796925</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CDCAED46-630A-4392-A79D-3D9A3063182D}"/>
            </a:ext>
          </a:extLst>
        </xdr:cNvPr>
        <xdr:cNvPicPr/>
      </xdr:nvPicPr>
      <xdr:blipFill>
        <a:blip xmlns:r="http://schemas.openxmlformats.org/officeDocument/2006/relationships" r:embed="rId1" cstate="print"/>
        <a:srcRect/>
        <a:stretch>
          <a:fillRect/>
        </a:stretch>
      </xdr:blipFill>
      <xdr:spPr bwMode="auto">
        <a:xfrm>
          <a:off x="7372985" y="0"/>
          <a:ext cx="1519238" cy="771525"/>
        </a:xfrm>
        <a:prstGeom prst="rect">
          <a:avLst/>
        </a:prstGeom>
        <a:noFill/>
        <a:ln w="9525">
          <a:noFill/>
          <a:miter lim="800000"/>
          <a:headEnd/>
          <a:tailEnd/>
        </a:ln>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7</xdr:col>
      <xdr:colOff>110067</xdr:colOff>
      <xdr:row>0</xdr:row>
      <xdr:rowOff>0</xdr:rowOff>
    </xdr:from>
    <xdr:to>
      <xdr:col>9</xdr:col>
      <xdr:colOff>578062</xdr:colOff>
      <xdr:row>4</xdr:row>
      <xdr:rowOff>99060</xdr:rowOff>
    </xdr:to>
    <xdr:pic>
      <xdr:nvPicPr>
        <xdr:cNvPr id="2" name="Picture 2" descr="H:\Supplementary tables\January\templates\SDS_A5_C.PNG">
          <a:extLst>
            <a:ext uri="{FF2B5EF4-FFF2-40B4-BE49-F238E27FC236}">
              <a16:creationId xmlns:a16="http://schemas.microsoft.com/office/drawing/2014/main" id="{21BCA105-DE58-438C-A30F-46AC313A6927}"/>
            </a:ext>
          </a:extLst>
        </xdr:cNvPr>
        <xdr:cNvPicPr/>
      </xdr:nvPicPr>
      <xdr:blipFill>
        <a:blip xmlns:r="http://schemas.openxmlformats.org/officeDocument/2006/relationships" r:embed="rId1" cstate="print"/>
        <a:srcRect/>
        <a:stretch>
          <a:fillRect/>
        </a:stretch>
      </xdr:blipFill>
      <xdr:spPr bwMode="auto">
        <a:xfrm>
          <a:off x="6358467" y="0"/>
          <a:ext cx="1689312" cy="844127"/>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3</xdr:col>
      <xdr:colOff>1346201</xdr:colOff>
      <xdr:row>0</xdr:row>
      <xdr:rowOff>0</xdr:rowOff>
    </xdr:from>
    <xdr:to>
      <xdr:col>5</xdr:col>
      <xdr:colOff>10796</xdr:colOff>
      <xdr:row>4</xdr:row>
      <xdr:rowOff>102235</xdr:rowOff>
    </xdr:to>
    <xdr:pic>
      <xdr:nvPicPr>
        <xdr:cNvPr id="2" name="Picture 2" descr="H:\Supplementary tables\January\templates\SDS_A5_C.PNG">
          <a:extLst>
            <a:ext uri="{FF2B5EF4-FFF2-40B4-BE49-F238E27FC236}">
              <a16:creationId xmlns:a16="http://schemas.microsoft.com/office/drawing/2014/main" id="{169D7FB0-5CEF-45F4-9883-3B2D30FF1489}"/>
            </a:ext>
          </a:extLst>
        </xdr:cNvPr>
        <xdr:cNvPicPr/>
      </xdr:nvPicPr>
      <xdr:blipFill>
        <a:blip xmlns:r="http://schemas.openxmlformats.org/officeDocument/2006/relationships" r:embed="rId1" cstate="print"/>
        <a:srcRect/>
        <a:stretch>
          <a:fillRect/>
        </a:stretch>
      </xdr:blipFill>
      <xdr:spPr bwMode="auto">
        <a:xfrm>
          <a:off x="5554134" y="0"/>
          <a:ext cx="1687195" cy="847302"/>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10</xdr:col>
      <xdr:colOff>829734</xdr:colOff>
      <xdr:row>0</xdr:row>
      <xdr:rowOff>0</xdr:rowOff>
    </xdr:from>
    <xdr:to>
      <xdr:col>11</xdr:col>
      <xdr:colOff>1215179</xdr:colOff>
      <xdr:row>4</xdr:row>
      <xdr:rowOff>99060</xdr:rowOff>
    </xdr:to>
    <xdr:pic>
      <xdr:nvPicPr>
        <xdr:cNvPr id="2" name="Picture 2" descr="H:\Supplementary tables\January\templates\SDS_A5_C.PNG">
          <a:extLst>
            <a:ext uri="{FF2B5EF4-FFF2-40B4-BE49-F238E27FC236}">
              <a16:creationId xmlns:a16="http://schemas.microsoft.com/office/drawing/2014/main" id="{827446E7-ACBB-431C-99DC-AE7E6AC8E73F}"/>
            </a:ext>
          </a:extLst>
        </xdr:cNvPr>
        <xdr:cNvPicPr/>
      </xdr:nvPicPr>
      <xdr:blipFill>
        <a:blip xmlns:r="http://schemas.openxmlformats.org/officeDocument/2006/relationships" r:embed="rId1" cstate="print"/>
        <a:srcRect/>
        <a:stretch>
          <a:fillRect/>
        </a:stretch>
      </xdr:blipFill>
      <xdr:spPr bwMode="auto">
        <a:xfrm>
          <a:off x="12767734" y="0"/>
          <a:ext cx="1722120" cy="822960"/>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3782</xdr:colOff>
      <xdr:row>0</xdr:row>
      <xdr:rowOff>0</xdr:rowOff>
    </xdr:from>
    <xdr:to>
      <xdr:col>8</xdr:col>
      <xdr:colOff>489418</xdr:colOff>
      <xdr:row>4</xdr:row>
      <xdr:rowOff>97718</xdr:rowOff>
    </xdr:to>
    <xdr:pic>
      <xdr:nvPicPr>
        <xdr:cNvPr id="2" name="Picture 2" descr="H:\Supplementary tables\January\templates\SDS_A5_C.PNG">
          <a:extLst>
            <a:ext uri="{FF2B5EF4-FFF2-40B4-BE49-F238E27FC236}">
              <a16:creationId xmlns:a16="http://schemas.microsoft.com/office/drawing/2014/main" id="{C0DA69C7-281D-48EA-A2C5-3EC6532CC0A6}"/>
            </a:ext>
          </a:extLst>
        </xdr:cNvPr>
        <xdr:cNvPicPr/>
      </xdr:nvPicPr>
      <xdr:blipFill>
        <a:blip xmlns:r="http://schemas.openxmlformats.org/officeDocument/2006/relationships" r:embed="rId1" cstate="print"/>
        <a:srcRect/>
        <a:stretch>
          <a:fillRect/>
        </a:stretch>
      </xdr:blipFill>
      <xdr:spPr bwMode="auto">
        <a:xfrm>
          <a:off x="5400805" y="0"/>
          <a:ext cx="1720711" cy="821618"/>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7</xdr:col>
      <xdr:colOff>106680</xdr:colOff>
      <xdr:row>0</xdr:row>
      <xdr:rowOff>0</xdr:rowOff>
    </xdr:from>
    <xdr:to>
      <xdr:col>10</xdr:col>
      <xdr:colOff>0</xdr:colOff>
      <xdr:row>4</xdr:row>
      <xdr:rowOff>88265</xdr:rowOff>
    </xdr:to>
    <xdr:pic>
      <xdr:nvPicPr>
        <xdr:cNvPr id="4" name="Picture 3" descr="H:\Supplementary tables\January\templates\SDS_A5_C.PNG">
          <a:extLst>
            <a:ext uri="{FF2B5EF4-FFF2-40B4-BE49-F238E27FC236}">
              <a16:creationId xmlns:a16="http://schemas.microsoft.com/office/drawing/2014/main" id="{980A16A4-E0E0-482F-BD18-F27115A0CD4C}"/>
            </a:ext>
          </a:extLst>
        </xdr:cNvPr>
        <xdr:cNvPicPr/>
      </xdr:nvPicPr>
      <xdr:blipFill>
        <a:blip xmlns:r="http://schemas.openxmlformats.org/officeDocument/2006/relationships" r:embed="rId1" cstate="print"/>
        <a:srcRect/>
        <a:stretch>
          <a:fillRect/>
        </a:stretch>
      </xdr:blipFill>
      <xdr:spPr bwMode="auto">
        <a:xfrm>
          <a:off x="6126480" y="0"/>
          <a:ext cx="1722120" cy="822960"/>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8</xdr:col>
      <xdr:colOff>525145</xdr:colOff>
      <xdr:row>4</xdr:row>
      <xdr:rowOff>77893</xdr:rowOff>
    </xdr:to>
    <xdr:pic>
      <xdr:nvPicPr>
        <xdr:cNvPr id="4" name="Picture 3" descr="H:\Supplementary tables\January\templates\SDS_A5_C.PNG">
          <a:extLst>
            <a:ext uri="{FF2B5EF4-FFF2-40B4-BE49-F238E27FC236}">
              <a16:creationId xmlns:a16="http://schemas.microsoft.com/office/drawing/2014/main" id="{B435DD46-6698-4C6F-A9CC-771E3777CA9A}"/>
            </a:ext>
          </a:extLst>
        </xdr:cNvPr>
        <xdr:cNvPicPr/>
      </xdr:nvPicPr>
      <xdr:blipFill>
        <a:blip xmlns:r="http://schemas.openxmlformats.org/officeDocument/2006/relationships" r:embed="rId1" cstate="print"/>
        <a:srcRect/>
        <a:stretch>
          <a:fillRect/>
        </a:stretch>
      </xdr:blipFill>
      <xdr:spPr bwMode="auto">
        <a:xfrm>
          <a:off x="5960533" y="0"/>
          <a:ext cx="1722120" cy="8229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1058</xdr:colOff>
      <xdr:row>0</xdr:row>
      <xdr:rowOff>0</xdr:rowOff>
    </xdr:from>
    <xdr:to>
      <xdr:col>11</xdr:col>
      <xdr:colOff>147743</xdr:colOff>
      <xdr:row>5</xdr:row>
      <xdr:rowOff>104774</xdr:rowOff>
    </xdr:to>
    <xdr:pic>
      <xdr:nvPicPr>
        <xdr:cNvPr id="5" name="Picture 1" descr="H:\Supplementary tables\January\templates\SDS_A5_C.PNG">
          <a:extLst>
            <a:ext uri="{FF2B5EF4-FFF2-40B4-BE49-F238E27FC236}">
              <a16:creationId xmlns:a16="http://schemas.microsoft.com/office/drawing/2014/main" id="{92BD116E-95B5-429D-ACB0-67D2C461629A}"/>
            </a:ext>
          </a:extLst>
        </xdr:cNvPr>
        <xdr:cNvPicPr/>
      </xdr:nvPicPr>
      <xdr:blipFill>
        <a:blip xmlns:r="http://schemas.openxmlformats.org/officeDocument/2006/relationships" r:embed="rId1" cstate="print"/>
        <a:srcRect/>
        <a:stretch>
          <a:fillRect/>
        </a:stretch>
      </xdr:blipFill>
      <xdr:spPr bwMode="auto">
        <a:xfrm>
          <a:off x="7595658" y="0"/>
          <a:ext cx="1950085" cy="1036107"/>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5</xdr:col>
      <xdr:colOff>8467</xdr:colOff>
      <xdr:row>0</xdr:row>
      <xdr:rowOff>0</xdr:rowOff>
    </xdr:from>
    <xdr:to>
      <xdr:col>7</xdr:col>
      <xdr:colOff>496994</xdr:colOff>
      <xdr:row>4</xdr:row>
      <xdr:rowOff>109432</xdr:rowOff>
    </xdr:to>
    <xdr:pic>
      <xdr:nvPicPr>
        <xdr:cNvPr id="2" name="Picture 2" descr="H:\Supplementary tables\January\templates\SDS_A5_C.PNG">
          <a:extLst>
            <a:ext uri="{FF2B5EF4-FFF2-40B4-BE49-F238E27FC236}">
              <a16:creationId xmlns:a16="http://schemas.microsoft.com/office/drawing/2014/main" id="{FB1AE95B-F5EB-4C51-9909-7FA464FFF292}"/>
            </a:ext>
          </a:extLst>
        </xdr:cNvPr>
        <xdr:cNvPicPr/>
      </xdr:nvPicPr>
      <xdr:blipFill>
        <a:blip xmlns:r="http://schemas.openxmlformats.org/officeDocument/2006/relationships" r:embed="rId1" cstate="print"/>
        <a:srcRect/>
        <a:stretch>
          <a:fillRect/>
        </a:stretch>
      </xdr:blipFill>
      <xdr:spPr bwMode="auto">
        <a:xfrm>
          <a:off x="5461000" y="0"/>
          <a:ext cx="1690794" cy="854499"/>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6</xdr:col>
      <xdr:colOff>167640</xdr:colOff>
      <xdr:row>0</xdr:row>
      <xdr:rowOff>0</xdr:rowOff>
    </xdr:from>
    <xdr:to>
      <xdr:col>9</xdr:col>
      <xdr:colOff>12065</xdr:colOff>
      <xdr:row>4</xdr:row>
      <xdr:rowOff>88265</xdr:rowOff>
    </xdr:to>
    <xdr:pic>
      <xdr:nvPicPr>
        <xdr:cNvPr id="4" name="Picture 3" descr="H:\Supplementary tables\January\templates\SDS_A5_C.PNG">
          <a:extLst>
            <a:ext uri="{FF2B5EF4-FFF2-40B4-BE49-F238E27FC236}">
              <a16:creationId xmlns:a16="http://schemas.microsoft.com/office/drawing/2014/main" id="{43D5B563-2FA3-4627-8930-B2926246347A}"/>
            </a:ext>
          </a:extLst>
        </xdr:cNvPr>
        <xdr:cNvPicPr/>
      </xdr:nvPicPr>
      <xdr:blipFill>
        <a:blip xmlns:r="http://schemas.openxmlformats.org/officeDocument/2006/relationships" r:embed="rId1" cstate="print"/>
        <a:srcRect/>
        <a:stretch>
          <a:fillRect/>
        </a:stretch>
      </xdr:blipFill>
      <xdr:spPr bwMode="auto">
        <a:xfrm>
          <a:off x="4632960" y="0"/>
          <a:ext cx="1722120" cy="822960"/>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609600</xdr:colOff>
      <xdr:row>0</xdr:row>
      <xdr:rowOff>0</xdr:rowOff>
    </xdr:from>
    <xdr:to>
      <xdr:col>7</xdr:col>
      <xdr:colOff>486410</xdr:colOff>
      <xdr:row>4</xdr:row>
      <xdr:rowOff>85090</xdr:rowOff>
    </xdr:to>
    <xdr:pic>
      <xdr:nvPicPr>
        <xdr:cNvPr id="5" name="Picture 4" descr="H:\Supplementary tables\January\templates\SDS_A5_C.PNG">
          <a:extLst>
            <a:ext uri="{FF2B5EF4-FFF2-40B4-BE49-F238E27FC236}">
              <a16:creationId xmlns:a16="http://schemas.microsoft.com/office/drawing/2014/main" id="{BAB07190-A02E-4C3C-B310-80D0B5EA196A}"/>
            </a:ext>
          </a:extLst>
        </xdr:cNvPr>
        <xdr:cNvPicPr/>
      </xdr:nvPicPr>
      <xdr:blipFill>
        <a:blip xmlns:r="http://schemas.openxmlformats.org/officeDocument/2006/relationships" r:embed="rId1" cstate="print"/>
        <a:srcRect/>
        <a:stretch>
          <a:fillRect/>
        </a:stretch>
      </xdr:blipFill>
      <xdr:spPr bwMode="auto">
        <a:xfrm>
          <a:off x="5013960" y="0"/>
          <a:ext cx="1722120" cy="822960"/>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7620</xdr:colOff>
      <xdr:row>0</xdr:row>
      <xdr:rowOff>0</xdr:rowOff>
    </xdr:from>
    <xdr:to>
      <xdr:col>8</xdr:col>
      <xdr:colOff>507365</xdr:colOff>
      <xdr:row>4</xdr:row>
      <xdr:rowOff>88265</xdr:rowOff>
    </xdr:to>
    <xdr:pic>
      <xdr:nvPicPr>
        <xdr:cNvPr id="4" name="Picture 3" descr="H:\Supplementary tables\January\templates\SDS_A5_C.PNG">
          <a:extLst>
            <a:ext uri="{FF2B5EF4-FFF2-40B4-BE49-F238E27FC236}">
              <a16:creationId xmlns:a16="http://schemas.microsoft.com/office/drawing/2014/main" id="{19A4826A-8C69-4D20-ABBF-CFCBD5A51A8B}"/>
            </a:ext>
          </a:extLst>
        </xdr:cNvPr>
        <xdr:cNvPicPr/>
      </xdr:nvPicPr>
      <xdr:blipFill>
        <a:blip xmlns:r="http://schemas.openxmlformats.org/officeDocument/2006/relationships" r:embed="rId1" cstate="print"/>
        <a:srcRect/>
        <a:stretch>
          <a:fillRect/>
        </a:stretch>
      </xdr:blipFill>
      <xdr:spPr bwMode="auto">
        <a:xfrm>
          <a:off x="5554980" y="0"/>
          <a:ext cx="1722120" cy="822960"/>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7</xdr:col>
      <xdr:colOff>335280</xdr:colOff>
      <xdr:row>0</xdr:row>
      <xdr:rowOff>0</xdr:rowOff>
    </xdr:from>
    <xdr:to>
      <xdr:col>10</xdr:col>
      <xdr:colOff>7620</xdr:colOff>
      <xdr:row>4</xdr:row>
      <xdr:rowOff>85090</xdr:rowOff>
    </xdr:to>
    <xdr:pic>
      <xdr:nvPicPr>
        <xdr:cNvPr id="3" name="Picture 2" descr="H:\Supplementary tables\January\templates\SDS_A5_C.PNG">
          <a:extLst>
            <a:ext uri="{FF2B5EF4-FFF2-40B4-BE49-F238E27FC236}">
              <a16:creationId xmlns:a16="http://schemas.microsoft.com/office/drawing/2014/main" id="{70B70480-3B4A-4B2B-8742-4F44C22F7AF5}"/>
            </a:ext>
          </a:extLst>
        </xdr:cNvPr>
        <xdr:cNvPicPr/>
      </xdr:nvPicPr>
      <xdr:blipFill>
        <a:blip xmlns:r="http://schemas.openxmlformats.org/officeDocument/2006/relationships" r:embed="rId1" cstate="print"/>
        <a:srcRect/>
        <a:stretch>
          <a:fillRect/>
        </a:stretch>
      </xdr:blipFill>
      <xdr:spPr bwMode="auto">
        <a:xfrm>
          <a:off x="6972300" y="0"/>
          <a:ext cx="1722120" cy="822960"/>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1443566</xdr:colOff>
      <xdr:row>0</xdr:row>
      <xdr:rowOff>0</xdr:rowOff>
    </xdr:from>
    <xdr:to>
      <xdr:col>4</xdr:col>
      <xdr:colOff>8678</xdr:colOff>
      <xdr:row>4</xdr:row>
      <xdr:rowOff>92710</xdr:rowOff>
    </xdr:to>
    <xdr:pic>
      <xdr:nvPicPr>
        <xdr:cNvPr id="3" name="Picture 1" descr="H:\Supplementary tables\January\templates\SDS_A5_C.PNG">
          <a:extLst>
            <a:ext uri="{FF2B5EF4-FFF2-40B4-BE49-F238E27FC236}">
              <a16:creationId xmlns:a16="http://schemas.microsoft.com/office/drawing/2014/main" id="{E3EA3184-C3DC-4E02-94BC-70BFDEEC5563}"/>
            </a:ext>
          </a:extLst>
        </xdr:cNvPr>
        <xdr:cNvPicPr/>
      </xdr:nvPicPr>
      <xdr:blipFill>
        <a:blip xmlns:r="http://schemas.openxmlformats.org/officeDocument/2006/relationships" r:embed="rId1" cstate="print"/>
        <a:srcRect/>
        <a:stretch>
          <a:fillRect/>
        </a:stretch>
      </xdr:blipFill>
      <xdr:spPr bwMode="auto">
        <a:xfrm>
          <a:off x="6184899" y="0"/>
          <a:ext cx="1697779" cy="837777"/>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oneCellAnchor>
    <xdr:from>
      <xdr:col>4</xdr:col>
      <xdr:colOff>1259205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4200FF6D-0E5C-4B61-87C1-BBBAAD3E48EB}"/>
            </a:ext>
          </a:extLst>
        </xdr:cNvPr>
        <xdr:cNvPicPr/>
      </xdr:nvPicPr>
      <xdr:blipFill>
        <a:blip xmlns:r="http://schemas.openxmlformats.org/officeDocument/2006/relationships" r:embed="rId1" cstate="print"/>
        <a:srcRect/>
        <a:stretch>
          <a:fillRect/>
        </a:stretch>
      </xdr:blipFill>
      <xdr:spPr bwMode="auto">
        <a:xfrm>
          <a:off x="7545705" y="0"/>
          <a:ext cx="1519238" cy="771525"/>
        </a:xfrm>
        <a:prstGeom prst="rect">
          <a:avLst/>
        </a:prstGeom>
        <a:noFill/>
        <a:ln w="9525">
          <a:noFill/>
          <a:miter lim="800000"/>
          <a:headEnd/>
          <a:tailEnd/>
        </a:ln>
      </xdr:spPr>
    </xdr:pic>
    <xdr:clientData/>
  </xdr:oneCellAnchor>
</xdr:wsDr>
</file>

<file path=xl/drawings/drawing47.xml><?xml version="1.0" encoding="utf-8"?>
<xdr:wsDr xmlns:xdr="http://schemas.openxmlformats.org/drawingml/2006/spreadsheetDrawing" xmlns:a="http://schemas.openxmlformats.org/drawingml/2006/main">
  <xdr:oneCellAnchor>
    <xdr:from>
      <xdr:col>6</xdr:col>
      <xdr:colOff>607695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5B99B7BE-8D1F-46B4-9CC5-8C5DB08B910E}"/>
            </a:ext>
          </a:extLst>
        </xdr:cNvPr>
        <xdr:cNvPicPr/>
      </xdr:nvPicPr>
      <xdr:blipFill>
        <a:blip xmlns:r="http://schemas.openxmlformats.org/officeDocument/2006/relationships" r:embed="rId1" cstate="print"/>
        <a:srcRect/>
        <a:stretch>
          <a:fillRect/>
        </a:stretch>
      </xdr:blipFill>
      <xdr:spPr bwMode="auto">
        <a:xfrm>
          <a:off x="6330315" y="0"/>
          <a:ext cx="1519238" cy="771525"/>
        </a:xfrm>
        <a:prstGeom prst="rect">
          <a:avLst/>
        </a:prstGeom>
        <a:noFill/>
        <a:ln w="9525">
          <a:noFill/>
          <a:miter lim="800000"/>
          <a:headEnd/>
          <a:tailEnd/>
        </a:ln>
      </xdr:spPr>
    </xdr:pic>
    <xdr:clientData/>
  </xdr:oneCellAnchor>
</xdr:wsDr>
</file>

<file path=xl/drawings/drawing48.xml><?xml version="1.0" encoding="utf-8"?>
<xdr:wsDr xmlns:xdr="http://schemas.openxmlformats.org/drawingml/2006/spreadsheetDrawing" xmlns:a="http://schemas.openxmlformats.org/drawingml/2006/main">
  <xdr:oneCellAnchor>
    <xdr:from>
      <xdr:col>11</xdr:col>
      <xdr:colOff>321310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76B3D7E8-10FC-4B07-954C-3B31B173FB38}"/>
            </a:ext>
          </a:extLst>
        </xdr:cNvPr>
        <xdr:cNvPicPr/>
      </xdr:nvPicPr>
      <xdr:blipFill>
        <a:blip xmlns:r="http://schemas.openxmlformats.org/officeDocument/2006/relationships" r:embed="rId1" cstate="print"/>
        <a:srcRect/>
        <a:stretch>
          <a:fillRect/>
        </a:stretch>
      </xdr:blipFill>
      <xdr:spPr bwMode="auto">
        <a:xfrm>
          <a:off x="8604250" y="0"/>
          <a:ext cx="1519238" cy="771525"/>
        </a:xfrm>
        <a:prstGeom prst="rect">
          <a:avLst/>
        </a:prstGeom>
        <a:noFill/>
        <a:ln w="9525">
          <a:noFill/>
          <a:miter lim="800000"/>
          <a:headEnd/>
          <a:tailEnd/>
        </a:ln>
      </xdr:spPr>
    </xdr:pic>
    <xdr:clientData/>
  </xdr:oneCellAnchor>
</xdr:wsDr>
</file>

<file path=xl/drawings/drawing49.xml><?xml version="1.0" encoding="utf-8"?>
<xdr:wsDr xmlns:xdr="http://schemas.openxmlformats.org/drawingml/2006/spreadsheetDrawing" xmlns:a="http://schemas.openxmlformats.org/drawingml/2006/main">
  <xdr:oneCellAnchor>
    <xdr:from>
      <xdr:col>4</xdr:col>
      <xdr:colOff>605790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F385260C-A658-4749-949F-F9E37B05B68F}"/>
            </a:ext>
          </a:extLst>
        </xdr:cNvPr>
        <xdr:cNvPicPr/>
      </xdr:nvPicPr>
      <xdr:blipFill>
        <a:blip xmlns:r="http://schemas.openxmlformats.org/officeDocument/2006/relationships" r:embed="rId1" cstate="print"/>
        <a:srcRect/>
        <a:stretch>
          <a:fillRect/>
        </a:stretch>
      </xdr:blipFill>
      <xdr:spPr bwMode="auto">
        <a:xfrm>
          <a:off x="6176010" y="0"/>
          <a:ext cx="1519238" cy="77152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710142</xdr:colOff>
      <xdr:row>0</xdr:row>
      <xdr:rowOff>0</xdr:rowOff>
    </xdr:from>
    <xdr:ext cx="1920082" cy="931333"/>
    <xdr:pic>
      <xdr:nvPicPr>
        <xdr:cNvPr id="5" name="Picture 1" descr="H:\Supplementary tables\January\templates\SDS_A5_C.PNG">
          <a:extLst>
            <a:ext uri="{FF2B5EF4-FFF2-40B4-BE49-F238E27FC236}">
              <a16:creationId xmlns:a16="http://schemas.microsoft.com/office/drawing/2014/main" id="{87CE08C2-00F9-4AF0-8F34-504BBA59CB8E}"/>
            </a:ext>
          </a:extLst>
        </xdr:cNvPr>
        <xdr:cNvPicPr/>
      </xdr:nvPicPr>
      <xdr:blipFill>
        <a:blip xmlns:r="http://schemas.openxmlformats.org/officeDocument/2006/relationships" r:embed="rId1" cstate="print"/>
        <a:srcRect/>
        <a:stretch>
          <a:fillRect/>
        </a:stretch>
      </xdr:blipFill>
      <xdr:spPr bwMode="auto">
        <a:xfrm>
          <a:off x="9405409" y="0"/>
          <a:ext cx="1920082" cy="931333"/>
        </a:xfrm>
        <a:prstGeom prst="rect">
          <a:avLst/>
        </a:prstGeom>
        <a:noFill/>
        <a:ln w="9525">
          <a:noFill/>
          <a:miter lim="800000"/>
          <a:headEnd/>
          <a:tailEnd/>
        </a:ln>
      </xdr:spPr>
    </xdr:pic>
    <xdr:clientData/>
  </xdr:oneCellAnchor>
</xdr:wsDr>
</file>

<file path=xl/drawings/drawing50.xml><?xml version="1.0" encoding="utf-8"?>
<xdr:wsDr xmlns:xdr="http://schemas.openxmlformats.org/drawingml/2006/spreadsheetDrawing" xmlns:a="http://schemas.openxmlformats.org/drawingml/2006/main">
  <xdr:oneCellAnchor>
    <xdr:from>
      <xdr:col>5</xdr:col>
      <xdr:colOff>609599</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1294F885-2BCE-4123-80DA-C9C40B65EAFA}"/>
            </a:ext>
          </a:extLst>
        </xdr:cNvPr>
        <xdr:cNvPicPr/>
      </xdr:nvPicPr>
      <xdr:blipFill>
        <a:blip xmlns:r="http://schemas.openxmlformats.org/officeDocument/2006/relationships" r:embed="rId1" cstate="print"/>
        <a:srcRect/>
        <a:stretch>
          <a:fillRect/>
        </a:stretch>
      </xdr:blipFill>
      <xdr:spPr bwMode="auto">
        <a:xfrm>
          <a:off x="6578599" y="0"/>
          <a:ext cx="1519238" cy="771525"/>
        </a:xfrm>
        <a:prstGeom prst="rect">
          <a:avLst/>
        </a:prstGeom>
        <a:noFill/>
        <a:ln w="9525">
          <a:noFill/>
          <a:miter lim="800000"/>
          <a:headEnd/>
          <a:tailEnd/>
        </a:ln>
      </xdr:spPr>
    </xdr:pic>
    <xdr:clientData/>
  </xdr:oneCellAnchor>
</xdr:wsDr>
</file>

<file path=xl/drawings/drawing51.xml><?xml version="1.0" encoding="utf-8"?>
<xdr:wsDr xmlns:xdr="http://schemas.openxmlformats.org/drawingml/2006/spreadsheetDrawing" xmlns:a="http://schemas.openxmlformats.org/drawingml/2006/main">
  <xdr:oneCellAnchor>
    <xdr:from>
      <xdr:col>3</xdr:col>
      <xdr:colOff>965624</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5D7FEC85-1999-45D3-BB05-B16BD50CA064}"/>
            </a:ext>
          </a:extLst>
        </xdr:cNvPr>
        <xdr:cNvPicPr/>
      </xdr:nvPicPr>
      <xdr:blipFill>
        <a:blip xmlns:r="http://schemas.openxmlformats.org/officeDocument/2006/relationships" r:embed="rId1" cstate="print"/>
        <a:srcRect/>
        <a:stretch>
          <a:fillRect/>
        </a:stretch>
      </xdr:blipFill>
      <xdr:spPr bwMode="auto">
        <a:xfrm>
          <a:off x="5901691" y="0"/>
          <a:ext cx="1519238" cy="771525"/>
        </a:xfrm>
        <a:prstGeom prst="rect">
          <a:avLst/>
        </a:prstGeom>
        <a:noFill/>
        <a:ln w="9525">
          <a:noFill/>
          <a:miter lim="800000"/>
          <a:headEnd/>
          <a:tailEnd/>
        </a:ln>
      </xdr:spPr>
    </xdr:pic>
    <xdr:clientData/>
  </xdr:oneCellAnchor>
</xdr:wsDr>
</file>

<file path=xl/drawings/drawing52.xml><?xml version="1.0" encoding="utf-8"?>
<xdr:wsDr xmlns:xdr="http://schemas.openxmlformats.org/drawingml/2006/spreadsheetDrawing" xmlns:a="http://schemas.openxmlformats.org/drawingml/2006/main">
  <xdr:oneCellAnchor>
    <xdr:from>
      <xdr:col>6</xdr:col>
      <xdr:colOff>2117</xdr:colOff>
      <xdr:row>0</xdr:row>
      <xdr:rowOff>8467</xdr:rowOff>
    </xdr:from>
    <xdr:ext cx="1519238" cy="771525"/>
    <xdr:pic>
      <xdr:nvPicPr>
        <xdr:cNvPr id="3" name="Picture 1" descr="H:\Supplementary tables\January\templates\SDS_A5_C.PNG">
          <a:extLst>
            <a:ext uri="{FF2B5EF4-FFF2-40B4-BE49-F238E27FC236}">
              <a16:creationId xmlns:a16="http://schemas.microsoft.com/office/drawing/2014/main" id="{FF180D11-14B3-4727-BE6D-0A5B2AA90055}"/>
            </a:ext>
          </a:extLst>
        </xdr:cNvPr>
        <xdr:cNvPicPr/>
      </xdr:nvPicPr>
      <xdr:blipFill>
        <a:blip xmlns:r="http://schemas.openxmlformats.org/officeDocument/2006/relationships" r:embed="rId1" cstate="print"/>
        <a:srcRect/>
        <a:stretch>
          <a:fillRect/>
        </a:stretch>
      </xdr:blipFill>
      <xdr:spPr bwMode="auto">
        <a:xfrm>
          <a:off x="6369050" y="8467"/>
          <a:ext cx="1519238" cy="771525"/>
        </a:xfrm>
        <a:prstGeom prst="rect">
          <a:avLst/>
        </a:prstGeom>
        <a:noFill/>
        <a:ln w="9525">
          <a:noFill/>
          <a:miter lim="800000"/>
          <a:headEnd/>
          <a:tailEnd/>
        </a:ln>
      </xdr:spPr>
    </xdr:pic>
    <xdr:clientData/>
  </xdr:oneCellAnchor>
</xdr:wsDr>
</file>

<file path=xl/drawings/drawing53.xml><?xml version="1.0" encoding="utf-8"?>
<xdr:wsDr xmlns:xdr="http://schemas.openxmlformats.org/drawingml/2006/spreadsheetDrawing" xmlns:a="http://schemas.openxmlformats.org/drawingml/2006/main">
  <xdr:oneCellAnchor>
    <xdr:from>
      <xdr:col>5</xdr:col>
      <xdr:colOff>8467</xdr:colOff>
      <xdr:row>0</xdr:row>
      <xdr:rowOff>0</xdr:rowOff>
    </xdr:from>
    <xdr:ext cx="1519238" cy="771525"/>
    <xdr:pic>
      <xdr:nvPicPr>
        <xdr:cNvPr id="3" name="Picture 2" descr="H:\Supplementary tables\January\templates\SDS_A5_C.PNG">
          <a:extLst>
            <a:ext uri="{FF2B5EF4-FFF2-40B4-BE49-F238E27FC236}">
              <a16:creationId xmlns:a16="http://schemas.microsoft.com/office/drawing/2014/main" id="{495CE382-E36E-4E40-88CB-56AA53529BD0}"/>
            </a:ext>
          </a:extLst>
        </xdr:cNvPr>
        <xdr:cNvPicPr/>
      </xdr:nvPicPr>
      <xdr:blipFill>
        <a:blip xmlns:r="http://schemas.openxmlformats.org/officeDocument/2006/relationships" r:embed="rId1" cstate="print"/>
        <a:srcRect/>
        <a:stretch>
          <a:fillRect/>
        </a:stretch>
      </xdr:blipFill>
      <xdr:spPr bwMode="auto">
        <a:xfrm>
          <a:off x="5664200" y="0"/>
          <a:ext cx="1519238" cy="771525"/>
        </a:xfrm>
        <a:prstGeom prst="rect">
          <a:avLst/>
        </a:prstGeom>
        <a:noFill/>
        <a:ln w="9525">
          <a:noFill/>
          <a:miter lim="800000"/>
          <a:headEnd/>
          <a:tailEnd/>
        </a:ln>
      </xdr:spPr>
    </xdr:pic>
    <xdr:clientData/>
  </xdr:oneCellAnchor>
</xdr:wsDr>
</file>

<file path=xl/drawings/drawing54.xml><?xml version="1.0" encoding="utf-8"?>
<xdr:wsDr xmlns:xdr="http://schemas.openxmlformats.org/drawingml/2006/spreadsheetDrawing" xmlns:a="http://schemas.openxmlformats.org/drawingml/2006/main">
  <xdr:oneCellAnchor>
    <xdr:from>
      <xdr:col>4</xdr:col>
      <xdr:colOff>296333</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DFC76EF5-2CFF-467E-BD94-ED33839CC7A0}"/>
            </a:ext>
          </a:extLst>
        </xdr:cNvPr>
        <xdr:cNvPicPr/>
      </xdr:nvPicPr>
      <xdr:blipFill>
        <a:blip xmlns:r="http://schemas.openxmlformats.org/officeDocument/2006/relationships" r:embed="rId1" cstate="print"/>
        <a:srcRect/>
        <a:stretch>
          <a:fillRect/>
        </a:stretch>
      </xdr:blipFill>
      <xdr:spPr bwMode="auto">
        <a:xfrm>
          <a:off x="5376333" y="0"/>
          <a:ext cx="1519238" cy="77152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47625</xdr:colOff>
      <xdr:row>4</xdr:row>
      <xdr:rowOff>186267</xdr:rowOff>
    </xdr:to>
    <xdr:pic>
      <xdr:nvPicPr>
        <xdr:cNvPr id="2" name="Picture 2" descr="H:\Supplementary tables\January\templates\SDS_A5_C.PNG">
          <a:extLst>
            <a:ext uri="{FF2B5EF4-FFF2-40B4-BE49-F238E27FC236}">
              <a16:creationId xmlns:a16="http://schemas.microsoft.com/office/drawing/2014/main" id="{7399EDFE-5D54-4578-999E-B574121B9EEE}"/>
            </a:ext>
          </a:extLst>
        </xdr:cNvPr>
        <xdr:cNvPicPr/>
      </xdr:nvPicPr>
      <xdr:blipFill>
        <a:blip xmlns:r="http://schemas.openxmlformats.org/officeDocument/2006/relationships" r:embed="rId1" cstate="print"/>
        <a:srcRect/>
        <a:stretch>
          <a:fillRect/>
        </a:stretch>
      </xdr:blipFill>
      <xdr:spPr bwMode="auto">
        <a:xfrm>
          <a:off x="9084733" y="0"/>
          <a:ext cx="1834092" cy="965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8467</xdr:colOff>
      <xdr:row>0</xdr:row>
      <xdr:rowOff>0</xdr:rowOff>
    </xdr:from>
    <xdr:to>
      <xdr:col>9</xdr:col>
      <xdr:colOff>640292</xdr:colOff>
      <xdr:row>5</xdr:row>
      <xdr:rowOff>48683</xdr:rowOff>
    </xdr:to>
    <xdr:pic>
      <xdr:nvPicPr>
        <xdr:cNvPr id="2" name="Picture 2" descr="H:\Supplementary tables\January\templates\SDS_A5_C.PNG">
          <a:extLst>
            <a:ext uri="{FF2B5EF4-FFF2-40B4-BE49-F238E27FC236}">
              <a16:creationId xmlns:a16="http://schemas.microsoft.com/office/drawing/2014/main" id="{B4B88C07-D7CC-4FA2-AF8E-ED5ADF22122E}"/>
            </a:ext>
          </a:extLst>
        </xdr:cNvPr>
        <xdr:cNvPicPr/>
      </xdr:nvPicPr>
      <xdr:blipFill>
        <a:blip xmlns:r="http://schemas.openxmlformats.org/officeDocument/2006/relationships" r:embed="rId1" cstate="print"/>
        <a:srcRect/>
        <a:stretch>
          <a:fillRect/>
        </a:stretch>
      </xdr:blipFill>
      <xdr:spPr bwMode="auto">
        <a:xfrm>
          <a:off x="9093200" y="0"/>
          <a:ext cx="1905000" cy="100118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618067</xdr:colOff>
      <xdr:row>0</xdr:row>
      <xdr:rowOff>0</xdr:rowOff>
    </xdr:from>
    <xdr:to>
      <xdr:col>9</xdr:col>
      <xdr:colOff>506942</xdr:colOff>
      <xdr:row>5</xdr:row>
      <xdr:rowOff>48683</xdr:rowOff>
    </xdr:to>
    <xdr:pic>
      <xdr:nvPicPr>
        <xdr:cNvPr id="2" name="Picture 2" descr="H:\Supplementary tables\January\templates\SDS_A5_C.PNG">
          <a:extLst>
            <a:ext uri="{FF2B5EF4-FFF2-40B4-BE49-F238E27FC236}">
              <a16:creationId xmlns:a16="http://schemas.microsoft.com/office/drawing/2014/main" id="{6E0A54BE-C88A-44E5-9577-8C46375C624D}"/>
            </a:ext>
          </a:extLst>
        </xdr:cNvPr>
        <xdr:cNvPicPr/>
      </xdr:nvPicPr>
      <xdr:blipFill>
        <a:blip xmlns:r="http://schemas.openxmlformats.org/officeDocument/2006/relationships" r:embed="rId1" cstate="print"/>
        <a:srcRect/>
        <a:stretch>
          <a:fillRect/>
        </a:stretch>
      </xdr:blipFill>
      <xdr:spPr bwMode="auto">
        <a:xfrm>
          <a:off x="9076267" y="0"/>
          <a:ext cx="1905000" cy="100118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xdr:colOff>
      <xdr:row>0</xdr:row>
      <xdr:rowOff>0</xdr:rowOff>
    </xdr:from>
    <xdr:to>
      <xdr:col>10</xdr:col>
      <xdr:colOff>1</xdr:colOff>
      <xdr:row>5</xdr:row>
      <xdr:rowOff>51858</xdr:rowOff>
    </xdr:to>
    <xdr:pic>
      <xdr:nvPicPr>
        <xdr:cNvPr id="2" name="Picture 2" descr="H:\Supplementary tables\January\templates\SDS_A5_C.PNG">
          <a:extLst>
            <a:ext uri="{FF2B5EF4-FFF2-40B4-BE49-F238E27FC236}">
              <a16:creationId xmlns:a16="http://schemas.microsoft.com/office/drawing/2014/main" id="{08148E3D-F33B-47C8-9461-9C1EB1E8AB29}"/>
            </a:ext>
          </a:extLst>
        </xdr:cNvPr>
        <xdr:cNvPicPr/>
      </xdr:nvPicPr>
      <xdr:blipFill>
        <a:blip xmlns:r="http://schemas.openxmlformats.org/officeDocument/2006/relationships" r:embed="rId1" cstate="print"/>
        <a:srcRect/>
        <a:stretch>
          <a:fillRect/>
        </a:stretch>
      </xdr:blipFill>
      <xdr:spPr bwMode="auto">
        <a:xfrm>
          <a:off x="9084734" y="0"/>
          <a:ext cx="1905000" cy="10043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killsdevelopmentscotland.co.uk/media/48697/modern-apprenticeship-user-guide-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www.skillsdevelopmentscotland.co.uk/publications-statistics/statistics/modern-apprenticeships/?page=1&amp;statisticCategoryId=4&amp;order=date-desc"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5.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5761-2DA3-467C-8526-A62ECF62A246}">
  <dimension ref="B1:T82"/>
  <sheetViews>
    <sheetView tabSelected="1" zoomScale="90" zoomScaleNormal="90" workbookViewId="0">
      <selection activeCell="M53" sqref="M53"/>
    </sheetView>
  </sheetViews>
  <sheetFormatPr defaultColWidth="8.7109375" defaultRowHeight="15" x14ac:dyDescent="0.25"/>
  <cols>
    <col min="1" max="17" width="8.7109375" style="157"/>
    <col min="18" max="18" width="14.7109375" style="157" bestFit="1" customWidth="1"/>
    <col min="19" max="19" width="11.7109375" style="157" bestFit="1" customWidth="1"/>
    <col min="20" max="16384" width="8.7109375" style="157"/>
  </cols>
  <sheetData>
    <row r="1" spans="2:20" ht="79.900000000000006" customHeight="1" x14ac:dyDescent="0.25">
      <c r="G1" s="568" t="s">
        <v>0</v>
      </c>
      <c r="H1" s="568"/>
      <c r="I1" s="568"/>
      <c r="J1" s="568"/>
      <c r="K1" s="568"/>
      <c r="L1" s="568"/>
    </row>
    <row r="4" spans="2:20" x14ac:dyDescent="0.25">
      <c r="B4" s="159" t="s">
        <v>1</v>
      </c>
    </row>
    <row r="5" spans="2:20" x14ac:dyDescent="0.25">
      <c r="B5" s="157" t="s">
        <v>2</v>
      </c>
    </row>
    <row r="6" spans="2:20" x14ac:dyDescent="0.25">
      <c r="B6" s="157" t="s">
        <v>3</v>
      </c>
    </row>
    <row r="7" spans="2:20" x14ac:dyDescent="0.25">
      <c r="B7" s="157" t="s">
        <v>4</v>
      </c>
    </row>
    <row r="9" spans="2:20" x14ac:dyDescent="0.25">
      <c r="B9" s="163" t="s">
        <v>5</v>
      </c>
    </row>
    <row r="10" spans="2:20" ht="16.5" x14ac:dyDescent="0.3">
      <c r="B10" s="158"/>
    </row>
    <row r="11" spans="2:20" x14ac:dyDescent="0.25">
      <c r="B11" s="159" t="s">
        <v>6</v>
      </c>
      <c r="R11" s="162" t="s">
        <v>7</v>
      </c>
      <c r="S11" s="162" t="s">
        <v>8</v>
      </c>
      <c r="T11" s="159"/>
    </row>
    <row r="12" spans="2:20" x14ac:dyDescent="0.25">
      <c r="B12" s="159"/>
    </row>
    <row r="13" spans="2:20" x14ac:dyDescent="0.25">
      <c r="B13" s="162" t="s">
        <v>9</v>
      </c>
    </row>
    <row r="14" spans="2:20" x14ac:dyDescent="0.25">
      <c r="B14" s="157">
        <v>1.1000000000000001</v>
      </c>
      <c r="C14" s="298" t="s">
        <v>10</v>
      </c>
      <c r="R14" s="164">
        <v>44705</v>
      </c>
    </row>
    <row r="15" spans="2:20" x14ac:dyDescent="0.25">
      <c r="B15" s="157">
        <v>1.2</v>
      </c>
      <c r="C15" s="298" t="s">
        <v>11</v>
      </c>
      <c r="R15" s="164">
        <v>44705</v>
      </c>
    </row>
    <row r="16" spans="2:20" x14ac:dyDescent="0.25">
      <c r="B16" s="157">
        <v>1.3</v>
      </c>
      <c r="C16" s="298" t="s">
        <v>12</v>
      </c>
      <c r="R16" s="164">
        <v>44705</v>
      </c>
    </row>
    <row r="17" spans="2:18" x14ac:dyDescent="0.25">
      <c r="B17" s="157">
        <v>1.4</v>
      </c>
      <c r="C17" s="298" t="s">
        <v>13</v>
      </c>
      <c r="R17" s="164">
        <v>44705</v>
      </c>
    </row>
    <row r="18" spans="2:18" x14ac:dyDescent="0.25">
      <c r="B18" s="157">
        <v>1.5</v>
      </c>
      <c r="C18" s="298" t="s">
        <v>14</v>
      </c>
      <c r="R18" s="164">
        <v>44705</v>
      </c>
    </row>
    <row r="19" spans="2:18" x14ac:dyDescent="0.25">
      <c r="B19" s="157">
        <v>1.6</v>
      </c>
      <c r="C19" s="298" t="s">
        <v>15</v>
      </c>
      <c r="R19" s="164">
        <v>44705</v>
      </c>
    </row>
    <row r="20" spans="2:18" x14ac:dyDescent="0.25">
      <c r="B20" s="157">
        <v>1.7</v>
      </c>
      <c r="C20" s="298" t="s">
        <v>16</v>
      </c>
      <c r="R20" s="164">
        <v>44705</v>
      </c>
    </row>
    <row r="21" spans="2:18" x14ac:dyDescent="0.25">
      <c r="R21" s="164"/>
    </row>
    <row r="22" spans="2:18" x14ac:dyDescent="0.25">
      <c r="B22" s="162" t="s">
        <v>17</v>
      </c>
      <c r="R22" s="164"/>
    </row>
    <row r="23" spans="2:18" x14ac:dyDescent="0.25">
      <c r="B23" s="157">
        <v>2.1</v>
      </c>
      <c r="C23" s="298" t="s">
        <v>18</v>
      </c>
      <c r="R23" s="164">
        <v>44705</v>
      </c>
    </row>
    <row r="24" spans="2:18" x14ac:dyDescent="0.25">
      <c r="B24" s="157">
        <v>2.2000000000000002</v>
      </c>
      <c r="C24" s="298" t="s">
        <v>19</v>
      </c>
      <c r="R24" s="164">
        <v>44705</v>
      </c>
    </row>
    <row r="25" spans="2:18" x14ac:dyDescent="0.25">
      <c r="B25" s="157">
        <v>2.2999999999999998</v>
      </c>
      <c r="C25" s="298" t="s">
        <v>20</v>
      </c>
      <c r="R25" s="164">
        <v>44705</v>
      </c>
    </row>
    <row r="26" spans="2:18" x14ac:dyDescent="0.25">
      <c r="B26" s="157">
        <v>2.4</v>
      </c>
      <c r="C26" s="298" t="s">
        <v>21</v>
      </c>
      <c r="R26" s="164">
        <v>44705</v>
      </c>
    </row>
    <row r="27" spans="2:18" x14ac:dyDescent="0.25">
      <c r="R27" s="164"/>
    </row>
    <row r="28" spans="2:18" x14ac:dyDescent="0.25">
      <c r="B28" s="162" t="s">
        <v>22</v>
      </c>
      <c r="I28" s="160"/>
      <c r="J28" s="160"/>
      <c r="K28" s="160"/>
      <c r="L28" s="160"/>
      <c r="R28" s="164"/>
    </row>
    <row r="29" spans="2:18" x14ac:dyDescent="0.25">
      <c r="B29" s="157">
        <v>3.1</v>
      </c>
      <c r="C29" s="298" t="s">
        <v>23</v>
      </c>
      <c r="R29" s="164">
        <v>44705</v>
      </c>
    </row>
    <row r="30" spans="2:18" x14ac:dyDescent="0.25">
      <c r="B30" s="157">
        <v>3.2</v>
      </c>
      <c r="C30" s="298" t="s">
        <v>24</v>
      </c>
      <c r="R30" s="164">
        <v>44705</v>
      </c>
    </row>
    <row r="31" spans="2:18" x14ac:dyDescent="0.25">
      <c r="B31" s="157">
        <v>4.0999999999999996</v>
      </c>
      <c r="C31" s="298" t="s">
        <v>25</v>
      </c>
      <c r="R31" s="164">
        <v>44705</v>
      </c>
    </row>
    <row r="32" spans="2:18" x14ac:dyDescent="0.25">
      <c r="B32" s="157">
        <v>4.2</v>
      </c>
      <c r="C32" s="298" t="s">
        <v>26</v>
      </c>
      <c r="R32" s="164">
        <v>44705</v>
      </c>
    </row>
    <row r="33" spans="2:19" x14ac:dyDescent="0.25">
      <c r="B33" s="157">
        <v>4.3</v>
      </c>
      <c r="C33" s="298" t="s">
        <v>27</v>
      </c>
      <c r="R33" s="164">
        <v>44705</v>
      </c>
    </row>
    <row r="34" spans="2:19" x14ac:dyDescent="0.25">
      <c r="B34" s="157">
        <v>4.4000000000000004</v>
      </c>
      <c r="C34" s="298" t="s">
        <v>28</v>
      </c>
      <c r="R34" s="164">
        <v>44705</v>
      </c>
      <c r="S34" s="377">
        <v>45253</v>
      </c>
    </row>
    <row r="35" spans="2:19" x14ac:dyDescent="0.25">
      <c r="B35" s="157">
        <v>5.0999999999999996</v>
      </c>
      <c r="C35" s="298" t="s">
        <v>29</v>
      </c>
      <c r="R35" s="164">
        <v>44705</v>
      </c>
      <c r="S35" s="377">
        <v>44953</v>
      </c>
    </row>
    <row r="36" spans="2:19" x14ac:dyDescent="0.25">
      <c r="B36" s="157">
        <v>5.2</v>
      </c>
      <c r="C36" s="298" t="s">
        <v>30</v>
      </c>
      <c r="R36" s="164">
        <v>44705</v>
      </c>
    </row>
    <row r="37" spans="2:19" x14ac:dyDescent="0.25">
      <c r="B37" s="157">
        <v>5.3</v>
      </c>
      <c r="C37" s="298" t="s">
        <v>31</v>
      </c>
      <c r="R37" s="164">
        <v>44705</v>
      </c>
    </row>
    <row r="38" spans="2:19" x14ac:dyDescent="0.25">
      <c r="B38" s="157">
        <v>5.4</v>
      </c>
      <c r="C38" s="298" t="s">
        <v>32</v>
      </c>
      <c r="R38" s="164">
        <v>44705</v>
      </c>
    </row>
    <row r="39" spans="2:19" x14ac:dyDescent="0.25">
      <c r="B39" s="157">
        <v>6.1</v>
      </c>
      <c r="C39" s="298" t="s">
        <v>435</v>
      </c>
      <c r="R39" s="164">
        <v>44705</v>
      </c>
      <c r="S39" s="377">
        <v>44953</v>
      </c>
    </row>
    <row r="40" spans="2:19" x14ac:dyDescent="0.25">
      <c r="B40" s="157">
        <v>6.2</v>
      </c>
      <c r="C40" s="298" t="s">
        <v>436</v>
      </c>
      <c r="R40" s="164">
        <v>44705</v>
      </c>
    </row>
    <row r="41" spans="2:19" x14ac:dyDescent="0.25">
      <c r="B41" s="157">
        <v>6.3</v>
      </c>
      <c r="C41" s="298" t="s">
        <v>35</v>
      </c>
      <c r="R41" s="164">
        <v>44705</v>
      </c>
    </row>
    <row r="42" spans="2:19" x14ac:dyDescent="0.25">
      <c r="B42" s="157">
        <v>7.1</v>
      </c>
      <c r="C42" s="298" t="s">
        <v>36</v>
      </c>
      <c r="R42" s="164">
        <v>44705</v>
      </c>
    </row>
    <row r="43" spans="2:19" x14ac:dyDescent="0.25">
      <c r="B43" s="157">
        <v>7.2</v>
      </c>
      <c r="C43" s="298" t="s">
        <v>37</v>
      </c>
      <c r="R43" s="164">
        <v>44705</v>
      </c>
    </row>
    <row r="44" spans="2:19" x14ac:dyDescent="0.25">
      <c r="B44" s="157">
        <v>7.3</v>
      </c>
      <c r="C44" s="298" t="s">
        <v>38</v>
      </c>
      <c r="R44" s="164">
        <v>44705</v>
      </c>
    </row>
    <row r="45" spans="2:19" x14ac:dyDescent="0.25">
      <c r="B45" s="157">
        <v>8.1</v>
      </c>
      <c r="C45" s="298" t="s">
        <v>39</v>
      </c>
      <c r="R45" s="164">
        <v>44705</v>
      </c>
    </row>
    <row r="46" spans="2:19" x14ac:dyDescent="0.25">
      <c r="B46" s="157">
        <v>8.1999999999999993</v>
      </c>
      <c r="C46" s="298" t="s">
        <v>40</v>
      </c>
      <c r="R46" s="164">
        <v>44705</v>
      </c>
    </row>
    <row r="47" spans="2:19" x14ac:dyDescent="0.25">
      <c r="B47" s="157">
        <v>8.3000000000000007</v>
      </c>
      <c r="C47" s="298" t="s">
        <v>41</v>
      </c>
      <c r="R47" s="164">
        <v>44705</v>
      </c>
    </row>
    <row r="48" spans="2:19" x14ac:dyDescent="0.25">
      <c r="B48" s="157">
        <v>8.4</v>
      </c>
      <c r="C48" s="298" t="s">
        <v>42</v>
      </c>
      <c r="R48" s="164">
        <v>44705</v>
      </c>
    </row>
    <row r="49" spans="2:18" x14ac:dyDescent="0.25">
      <c r="B49" s="157">
        <v>9.1</v>
      </c>
      <c r="C49" s="298" t="s">
        <v>43</v>
      </c>
      <c r="R49" s="164">
        <v>44705</v>
      </c>
    </row>
    <row r="50" spans="2:18" x14ac:dyDescent="0.25">
      <c r="B50" s="157">
        <v>9.1999999999999993</v>
      </c>
      <c r="C50" s="298" t="s">
        <v>44</v>
      </c>
      <c r="R50" s="164">
        <v>44705</v>
      </c>
    </row>
    <row r="51" spans="2:18" x14ac:dyDescent="0.25">
      <c r="B51" s="157">
        <v>10.1</v>
      </c>
      <c r="C51" s="298" t="s">
        <v>45</v>
      </c>
      <c r="R51" s="164">
        <v>44705</v>
      </c>
    </row>
    <row r="52" spans="2:18" x14ac:dyDescent="0.25">
      <c r="B52" s="157">
        <v>11.1</v>
      </c>
      <c r="C52" s="298" t="s">
        <v>46</v>
      </c>
      <c r="R52" s="164">
        <v>44705</v>
      </c>
    </row>
    <row r="53" spans="2:18" x14ac:dyDescent="0.25">
      <c r="B53" s="157">
        <v>11.2</v>
      </c>
      <c r="C53" s="298" t="s">
        <v>47</v>
      </c>
      <c r="R53" s="164">
        <v>44705</v>
      </c>
    </row>
    <row r="54" spans="2:18" x14ac:dyDescent="0.25">
      <c r="B54" s="157">
        <v>12.2</v>
      </c>
      <c r="C54" s="298" t="s">
        <v>48</v>
      </c>
      <c r="R54" s="164">
        <v>44705</v>
      </c>
    </row>
    <row r="55" spans="2:18" x14ac:dyDescent="0.25">
      <c r="B55" s="157">
        <v>12.2</v>
      </c>
      <c r="C55" s="298" t="s">
        <v>49</v>
      </c>
      <c r="R55" s="164">
        <v>44705</v>
      </c>
    </row>
    <row r="56" spans="2:18" x14ac:dyDescent="0.25">
      <c r="R56" s="164"/>
    </row>
    <row r="57" spans="2:18" x14ac:dyDescent="0.25">
      <c r="B57" s="162" t="s">
        <v>50</v>
      </c>
      <c r="R57" s="164"/>
    </row>
    <row r="58" spans="2:18" x14ac:dyDescent="0.25">
      <c r="B58" s="157">
        <v>13.1</v>
      </c>
      <c r="C58" s="298" t="s">
        <v>51</v>
      </c>
      <c r="R58" s="164">
        <v>44705</v>
      </c>
    </row>
    <row r="59" spans="2:18" x14ac:dyDescent="0.25">
      <c r="B59" s="157">
        <v>13.2</v>
      </c>
      <c r="C59" s="298" t="s">
        <v>52</v>
      </c>
      <c r="R59" s="164">
        <v>44705</v>
      </c>
    </row>
    <row r="60" spans="2:18" x14ac:dyDescent="0.25">
      <c r="B60" s="157">
        <v>13.3</v>
      </c>
      <c r="C60" s="298" t="s">
        <v>53</v>
      </c>
      <c r="R60" s="164">
        <v>44705</v>
      </c>
    </row>
    <row r="61" spans="2:18" x14ac:dyDescent="0.25">
      <c r="B61" s="157">
        <v>13.4</v>
      </c>
      <c r="C61" s="298" t="s">
        <v>54</v>
      </c>
      <c r="R61" s="164">
        <v>44705</v>
      </c>
    </row>
    <row r="62" spans="2:18" x14ac:dyDescent="0.25">
      <c r="B62" s="157">
        <v>13.5</v>
      </c>
      <c r="C62" s="298" t="s">
        <v>55</v>
      </c>
      <c r="R62" s="164">
        <v>44705</v>
      </c>
    </row>
    <row r="63" spans="2:18" x14ac:dyDescent="0.25">
      <c r="R63" s="164"/>
    </row>
    <row r="64" spans="2:18" x14ac:dyDescent="0.25">
      <c r="B64" s="162" t="s">
        <v>56</v>
      </c>
      <c r="R64" s="164"/>
    </row>
    <row r="65" spans="2:18" x14ac:dyDescent="0.25">
      <c r="B65" s="157">
        <v>14.1</v>
      </c>
      <c r="C65" s="298" t="s">
        <v>57</v>
      </c>
      <c r="R65" s="164">
        <v>44705</v>
      </c>
    </row>
    <row r="66" spans="2:18" x14ac:dyDescent="0.25">
      <c r="B66" s="157">
        <v>14.2</v>
      </c>
      <c r="C66" s="298" t="s">
        <v>58</v>
      </c>
      <c r="R66" s="164">
        <v>44705</v>
      </c>
    </row>
    <row r="67" spans="2:18" x14ac:dyDescent="0.25">
      <c r="B67" s="157">
        <v>14.3</v>
      </c>
      <c r="C67" s="298" t="s">
        <v>59</v>
      </c>
      <c r="R67" s="164">
        <v>44705</v>
      </c>
    </row>
    <row r="68" spans="2:18" x14ac:dyDescent="0.25">
      <c r="B68" s="157">
        <v>14.4</v>
      </c>
      <c r="C68" s="298" t="s">
        <v>60</v>
      </c>
      <c r="R68" s="164">
        <v>44705</v>
      </c>
    </row>
    <row r="69" spans="2:18" x14ac:dyDescent="0.25">
      <c r="B69" s="157">
        <v>15.1</v>
      </c>
      <c r="C69" s="298" t="s">
        <v>61</v>
      </c>
      <c r="R69" s="164">
        <v>44705</v>
      </c>
    </row>
    <row r="70" spans="2:18" x14ac:dyDescent="0.25">
      <c r="B70" s="157">
        <v>16.100000000000001</v>
      </c>
      <c r="C70" s="298" t="s">
        <v>62</v>
      </c>
      <c r="R70" s="164">
        <v>44705</v>
      </c>
    </row>
    <row r="71" spans="2:18" x14ac:dyDescent="0.25">
      <c r="B71" s="157">
        <v>17.100000000000001</v>
      </c>
      <c r="C71" s="298" t="s">
        <v>63</v>
      </c>
      <c r="R71" s="164">
        <v>44705</v>
      </c>
    </row>
    <row r="73" spans="2:18" x14ac:dyDescent="0.25">
      <c r="B73" s="162" t="s">
        <v>64</v>
      </c>
    </row>
    <row r="74" spans="2:18" x14ac:dyDescent="0.25">
      <c r="B74" s="157">
        <v>18.100000000000001</v>
      </c>
      <c r="C74" s="298" t="s">
        <v>65</v>
      </c>
      <c r="R74" s="377">
        <v>44705</v>
      </c>
    </row>
    <row r="75" spans="2:18" x14ac:dyDescent="0.25">
      <c r="B75" s="157">
        <v>18.2</v>
      </c>
      <c r="C75" s="298" t="s">
        <v>66</v>
      </c>
      <c r="R75" s="377">
        <v>44675</v>
      </c>
    </row>
    <row r="76" spans="2:18" x14ac:dyDescent="0.25">
      <c r="R76" s="377"/>
    </row>
    <row r="77" spans="2:18" ht="15.75" x14ac:dyDescent="0.25">
      <c r="B77" s="161" t="s">
        <v>67</v>
      </c>
    </row>
    <row r="79" spans="2:18" ht="15.75" x14ac:dyDescent="0.25">
      <c r="B79" s="161" t="s">
        <v>68</v>
      </c>
    </row>
    <row r="81" spans="2:2" x14ac:dyDescent="0.25">
      <c r="B81" s="157" t="s">
        <v>440</v>
      </c>
    </row>
    <row r="82" spans="2:2" x14ac:dyDescent="0.25">
      <c r="B82" s="157" t="s">
        <v>441</v>
      </c>
    </row>
  </sheetData>
  <mergeCells count="1">
    <mergeCell ref="G1:L1"/>
  </mergeCells>
  <hyperlinks>
    <hyperlink ref="C14" location="'1.1'!A1" display="Modern Apprenticeship starts, leavers, in training, achievements, achievement rate by gender, 2021/22" xr:uid="{3A2C6E69-F42E-4C2E-9E17-15BE529720B4}"/>
    <hyperlink ref="C16" location="'1.3'!A1" display="Modern Apprenticeship starts, leavers, in training, achievements, achievement rate by age group, 2014/15 to 2021/22" xr:uid="{D05CBDAC-7F39-422C-B200-3D042C7C84B6}"/>
    <hyperlink ref="C17" location="'1.4'!A1" display="Modern Apprenticeship starts, leavers, in training, achievements, achievement rate by local authority area, 2021/22" xr:uid="{B72F19F0-E248-46DB-8DF0-33EADFCE0E58}"/>
    <hyperlink ref="C18" location="'1.5'!A1" display="Modern Apprenticeship starts, leavers, in training, achievements, achievement rate by local authority area, 16-19 age group 2021/22" xr:uid="{E7B6B42E-B0CD-4FF4-BE3E-E020BA7B098D}"/>
    <hyperlink ref="C19" location="'1.6'!A1" display="Modern Apprenticeship starts, leavers, in training, achievements, achievement rate by local authority area, 20-24 age group 2021/22" xr:uid="{51801D5B-BF1F-4100-9CD6-4022BE00D80F}"/>
    <hyperlink ref="C20" location="'1.7'!A1" display="Modern Apprenticeship starts, leavers, in training, achievements, achievement rate by local authority area, 25+ age group 2021/22" xr:uid="{0C76D43F-0813-478A-BF3C-5744788E6682}"/>
    <hyperlink ref="C23" location="'2.1'!A1" display="Modern Apprenticeship starts, in training, achievers, leavers, and achievement rate by framework and gender, 2021/22" xr:uid="{ADC1AC92-8794-45E2-8EC1-A97331794729}"/>
    <hyperlink ref="C24" location="'2.2'!A1" display="Modern Apprenticeship starts, in training, achievers, leavers, and achievement rate by framework and gender, 16-19 age group 2021/22" xr:uid="{002837C0-3B8B-4883-B217-CEB3951B46A8}"/>
    <hyperlink ref="C25" location="'2.3'!A1" display="Modern Apprenticeship starts, in training, achievers, leavers, and achievement rate by framework and gender, 20-24 age group 2021/22" xr:uid="{DF103368-FBA8-4FAF-A526-937DC71FA1D3}"/>
    <hyperlink ref="C26" location="'2.4'!A1" display="Modern Apprenticeship starts, in training, achievers, leavers, and achievement rate by framework and gender, 25+ age group 2021/22" xr:uid="{CCFEC81F-9488-4AC6-97A2-1E9BE57859B3}"/>
    <hyperlink ref="C29" location="'3.1'!A1" display="Modern Apprenticeship starts by gender and age group, 2013/14 to 2021/22" xr:uid="{0534F614-019D-4027-AAD7-CA52A6F1A7AC}"/>
    <hyperlink ref="C31" location="'4.1'!A1" display="Modern Apprenticeship starts by disability status and gender, 2014/15 to 2021/22" xr:uid="{E19DC82D-29BD-462A-8BE3-81163E8D25DC}"/>
    <hyperlink ref="C32" location="'4.2'!A1" display="Modern Apprenticeship starts by disability status and age group, 2014/15 to 2021/22" xr:uid="{066C0053-EEBC-442D-8FC8-96E82151AF64}"/>
    <hyperlink ref="C33" location="'4.3'!A1" display="Modern Apprenticeship starts by disability status and SCQF level, 2021/22" xr:uid="{5EE8508C-0243-448A-BD6A-D90312FF219F}"/>
    <hyperlink ref="C35" location="'5.1'!A1" display="Modern Apprenticeship starts by ethnicity and gender, 2014/15 to 2021/22" xr:uid="{531BD714-B48A-4984-A84B-7DEB591A357B}"/>
    <hyperlink ref="C36" location="'5.2'!A1" display="Modern Apprenticeship starts by ethnicity and age group, 2014/15 to 2021/22" xr:uid="{0C83B5B8-BEAE-4A5E-9E35-56E732253444}"/>
    <hyperlink ref="C37" location="'5.3'!A1" display="Modern Apprenticeship starts by ethnicity and SCQF level, 2021/22" xr:uid="{660DF365-BADC-42EC-85AA-3A58CC32D5BF}"/>
    <hyperlink ref="C38" location="'5.4'!A1" display="Modern Apprenticeship starts by detailed ethnicity, 2014/15 to 2021/22" xr:uid="{888C2C21-737C-4A1D-9BBD-A4463C359788}"/>
    <hyperlink ref="C39" location="'6.1'!A1" display="Modern Apprenticeship starts by care experience and gender, 2014/15 to 2021/22" xr:uid="{706FF5FC-3B75-416A-A578-91462056C940}"/>
    <hyperlink ref="C40" location="'6.2'!A1" display="Modern Apprenticeship starts by care experience and age group, 2014/15 to 2021/22" xr:uid="{0AD9D1C9-7E1E-4740-9293-D98F567C75C7}"/>
    <hyperlink ref="C41" location="'6.3'!A1" display="Modern Apprenticeship starts by care experience and SCQF level, 2021/22" xr:uid="{12EE6351-FFB5-41D8-A4D0-29ABA2AF1736}"/>
    <hyperlink ref="C42" location="'7.1'!A1" display="Modern Apprenticeship starts by SCQF level, 2019/20 to 2021/22" xr:uid="{23439952-579C-4AFD-8405-F708ED9E5DB7}"/>
    <hyperlink ref="C43" location="'7.2'!A1" display="Modern Apprenticeship starts by SCQF level and gender, 2021/22" xr:uid="{3B4FDE2D-1D21-4613-BDCD-9570E499DFF2}"/>
    <hyperlink ref="C44" location="'7.3'!A1" display="Modern Apprenticeship starts by SCQF level and age group, 2021/22" xr:uid="{96A54F97-36F8-4A0B-9FFB-2B44498D49B7}"/>
    <hyperlink ref="C45" location="'8.1'!A1" display="Modern Apprenticeship starts by occupational grouping, 2013/14 to 2021/22" xr:uid="{FEF350A6-444F-463E-9CCE-D15E09DD6EA2}"/>
    <hyperlink ref="C46" location="'8.2'!A1" display="Modern Apprenticeship starts by occupational grouping and gender, 2016/17 to 2021/22" xr:uid="{F515E2C2-1B22-4B20-9A98-00BC9030478C}"/>
    <hyperlink ref="C47" location="'8.3'!A1" display="Modern Apprenticeship starts by occupational grouping and gender, 2021/22" xr:uid="{D339C690-38EC-49DD-8464-EB722F49C4E5}"/>
    <hyperlink ref="C48" location="'8.4'!A1" display="Modern Apprenticeship starts by occupational grouping and gender, volume change, 2021/22" xr:uid="{C9CBA5BC-F242-4658-807A-0B648732607E}"/>
    <hyperlink ref="C49" location="'9.1'!A1" display="Modern Apprenticeship starts by local authority area, 2013/14 to 2021/22" xr:uid="{B6DCE6A7-35AA-407C-9D4B-2F16BF3DCA90}"/>
    <hyperlink ref="C50" location="'9.2'!A1" display="Modern Apprenticeship starts by local authority area and gender, 2021/22" xr:uid="{260A50E2-F634-4521-A360-C0EE0CB34DAF}"/>
    <hyperlink ref="C51" location="'10.1'!A1" display="Modern Apprenticeship starts by SIMD decile, 2017/18 to 2021/22" xr:uid="{1C9D2FE9-7ABB-4291-A537-6C62DA53C5E5}"/>
    <hyperlink ref="C52" location="'11.1'!A1" display="Modern Apprenticeship starts by time in employment and age group, 2021/22" xr:uid="{459BAC44-A40E-49CB-84BA-CD19B29E324A}"/>
    <hyperlink ref="C53" location="'11.2'!A1" display="Modern Apprenticeship starts by time in employment and SCQF level, 2021/22" xr:uid="{7DBAC847-A80C-475A-BFF2-E6C7A07ECBC7}"/>
    <hyperlink ref="C54" location="'12.1'!A1" display="Modern Apprenticeship starts by occupational grouping, 16-24 group, 2019/20 to 2021/22 " xr:uid="{5408A5FF-8E88-416B-800C-80CA9CDAD65F}"/>
    <hyperlink ref="C55" location="'12.2'!A1" display="Modern Apprenticeship starts by local authority area, 16-24 age group, 2019/20 to 2021/22" xr:uid="{AF86CA3D-B2CE-455F-82CA-38BF408307C9}"/>
    <hyperlink ref="C58" location="'13.1'!A1" display="Modern Apprenticeship in training by age group, 2013/14 to 2021/22" xr:uid="{803FB7E5-4932-43CE-AC3F-FCAC4362894F}"/>
    <hyperlink ref="C59" location="'13.2'!A1" display="Modern Apprenticeship in training by SCQF level, 2019/20 to 2021/22" xr:uid="{0C4E2447-D53A-4588-BD22-EDC6F82254E5}"/>
    <hyperlink ref="C60" location="'13.3'!A1" display="Modern Apprenticeship in training by SCQF level and age group, 2021/22" xr:uid="{FE0EEF18-BD87-48BC-98E0-D8885496954A}"/>
    <hyperlink ref="C61" location="'13.4'!A1" display="Modern Apprenticeship in training by occupational grouping, 2013/14 to 2021/22" xr:uid="{937B863B-031C-4B9F-B569-C070DC6C2B3D}"/>
    <hyperlink ref="C62" location="'13.5'!A1" display="Modern Apprenticeship in training aged 16-24 as a proportion of those in employment, 2021/22" xr:uid="{A2D31376-8B99-4C10-A503-E948E84FD2C4}"/>
    <hyperlink ref="C66" location="'14.2'!A1" display="Modern Apprenticeship achievers, leavers, achievement rate by age group, 2015/16 to 2021/22" xr:uid="{95E5A819-9508-45D8-9E72-079493E3FF3F}"/>
    <hyperlink ref="C67" location="'14.3'!A1" display="Modern Apprenticeship achievers, leavers, achievement rate by SCQF level, 2019/20 to 2021/22" xr:uid="{7AF764A5-8213-47A6-9DC1-39F8A9113A40}"/>
    <hyperlink ref="C68" location="'14.4'!A1" display="Modern Apprenticeship achievers, leavers, achievement rate by occupational grouping, 2021/22" xr:uid="{A55BA7CA-E470-402A-ABA8-B1FC61035ACD}"/>
    <hyperlink ref="C65" location="'14.1'!A1" display="Modern Apprenticeship achievers, leavers, achievement rate by gender, 2021/22" xr:uid="{83512D6A-A243-40FB-A414-0E3A1C38945B}"/>
    <hyperlink ref="C69" location="'15.1'!A1" display="Modern Apprenticeship achievers, leavers, achievement rate by disability status, 2021/22" xr:uid="{D7EB760B-E040-40C6-8DD1-B8273FD7D4B2}"/>
    <hyperlink ref="C34" location="'4.2'!A1" display="Modern Apprenticeship starts by disability type selection, 2018/19 to 2021/22" xr:uid="{DE766127-BDDE-42FC-AD09-BED9919A4484}"/>
    <hyperlink ref="C70" location="'16.1'!A1" display="Modern Apprenticeship achievers, leavers, achievement rate by ethnicity, 2021/22" xr:uid="{AC2A0F20-8E82-4019-80CA-9687FC13E57B}"/>
    <hyperlink ref="C71" location="'17.1'!A1" display="Modern Apprenticeship achievers, leavers, achievement rate by care experience, 2021/22" xr:uid="{DFD98FA1-A1C8-494A-B8E4-D40259720462}"/>
    <hyperlink ref="C15" location="'1.2'!A1" display="Modern Apprenticeship starts, leavers, in training, achievements, achievement rate by gender and age group, 2021/22" xr:uid="{C4211F4E-3E71-4413-B97C-93A2672FAA9A}"/>
    <hyperlink ref="C74" location="'18.1'!A1" display="Modern Apprenticeship redundancies by occupational grouping, 2019/20 to 2021/22" xr:uid="{CDEE1E0A-DF09-42FC-B520-2D2220C06452}"/>
    <hyperlink ref="C75" location="'18.2'!A1" display="Modern Apprenticeship redundancies by local authority, 2019/20 to 2021/22" xr:uid="{07EFA865-741A-446A-8AAF-9930793F3C77}"/>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A18C-9872-477A-A0D5-A34E5526F51F}">
  <sheetPr>
    <pageSetUpPr fitToPage="1"/>
  </sheetPr>
  <dimension ref="A1:W125"/>
  <sheetViews>
    <sheetView zoomScale="90" zoomScaleNormal="90" workbookViewId="0">
      <pane xSplit="2" ySplit="9" topLeftCell="C10" activePane="bottomRight" state="frozen"/>
      <selection pane="topRight" activeCell="B155" sqref="B155:U156"/>
      <selection pane="bottomLeft" activeCell="B155" sqref="B155:U156"/>
      <selection pane="bottomRight" activeCell="E4" sqref="E4"/>
    </sheetView>
  </sheetViews>
  <sheetFormatPr defaultColWidth="9.28515625" defaultRowHeight="12.75" x14ac:dyDescent="0.2"/>
  <cols>
    <col min="1" max="1" width="34.28515625" style="2" customWidth="1"/>
    <col min="2" max="2" width="60.28515625" style="2" bestFit="1" customWidth="1"/>
    <col min="3" max="3" width="8.42578125" style="2" customWidth="1"/>
    <col min="4" max="4" width="7.28515625" style="2" customWidth="1"/>
    <col min="5" max="5" width="10.42578125" style="2" customWidth="1"/>
    <col min="6" max="6" width="10.7109375" style="2" customWidth="1"/>
    <col min="7" max="9" width="9.28515625" style="2"/>
    <col min="10" max="11" width="9.28515625" style="2" customWidth="1"/>
    <col min="12" max="12" width="9.42578125" style="2" customWidth="1"/>
    <col min="13" max="13" width="8.28515625" style="2" customWidth="1"/>
    <col min="14" max="14" width="7.7109375" style="2" customWidth="1"/>
    <col min="15" max="16384" width="9.28515625" style="2"/>
  </cols>
  <sheetData>
    <row r="1" spans="1:23" s="100" customFormat="1" ht="15" x14ac:dyDescent="0.25">
      <c r="A1" s="7" t="s">
        <v>84</v>
      </c>
      <c r="B1" s="2"/>
      <c r="C1" s="7"/>
      <c r="D1" s="136"/>
      <c r="E1" s="99"/>
      <c r="F1" s="99"/>
      <c r="G1" s="101"/>
      <c r="H1" s="99"/>
      <c r="I1" s="99"/>
      <c r="J1" s="99"/>
      <c r="K1" s="99"/>
      <c r="L1" s="99"/>
      <c r="M1" s="99"/>
      <c r="N1" s="99"/>
      <c r="O1" s="99"/>
      <c r="P1" s="99"/>
      <c r="Q1" s="99"/>
      <c r="R1" s="137"/>
      <c r="S1" s="137"/>
      <c r="T1" s="137"/>
      <c r="U1" s="137"/>
      <c r="V1" s="137"/>
    </row>
    <row r="2" spans="1:23" s="100" customFormat="1" ht="15" x14ac:dyDescent="0.25">
      <c r="A2" s="7" t="s">
        <v>18</v>
      </c>
      <c r="B2" s="2"/>
      <c r="C2" s="7"/>
      <c r="D2" s="99"/>
      <c r="E2" s="99"/>
      <c r="F2" s="99"/>
      <c r="G2" s="99"/>
      <c r="H2" s="99"/>
      <c r="I2" s="99"/>
      <c r="J2" s="99"/>
      <c r="K2" s="99"/>
      <c r="L2" s="99"/>
      <c r="M2" s="99"/>
      <c r="N2" s="99"/>
      <c r="O2" s="99"/>
      <c r="P2" s="99"/>
      <c r="Q2" s="99"/>
      <c r="R2" s="137"/>
      <c r="S2" s="137"/>
      <c r="T2" s="137"/>
      <c r="U2" s="137"/>
      <c r="V2" s="137"/>
    </row>
    <row r="3" spans="1:23" s="100" customFormat="1" ht="15" x14ac:dyDescent="0.25">
      <c r="A3" s="7" t="s">
        <v>85</v>
      </c>
      <c r="B3" s="2"/>
      <c r="C3" s="7"/>
      <c r="D3" s="99"/>
      <c r="E3" s="99"/>
      <c r="F3" s="99"/>
      <c r="G3" s="99"/>
      <c r="H3" s="99"/>
      <c r="I3" s="99"/>
      <c r="J3" s="99"/>
      <c r="K3" s="99"/>
      <c r="L3" s="99"/>
      <c r="M3" s="99"/>
      <c r="N3" s="99"/>
      <c r="O3" s="99"/>
      <c r="P3" s="99"/>
      <c r="Q3" s="99"/>
      <c r="R3" s="137"/>
      <c r="S3" s="137"/>
      <c r="T3" s="137"/>
      <c r="U3" s="137"/>
      <c r="V3" s="137"/>
    </row>
    <row r="4" spans="1:23" s="100" customFormat="1" ht="15" x14ac:dyDescent="0.25">
      <c r="A4" s="7" t="s">
        <v>159</v>
      </c>
      <c r="B4" s="2"/>
      <c r="C4" s="7"/>
      <c r="D4" s="99"/>
      <c r="E4" s="99"/>
      <c r="F4" s="99"/>
      <c r="G4" s="99"/>
      <c r="H4" s="99"/>
      <c r="I4" s="99"/>
      <c r="J4" s="99"/>
      <c r="K4" s="99"/>
      <c r="L4" s="99"/>
      <c r="M4" s="99"/>
      <c r="N4" s="99"/>
      <c r="O4" s="99"/>
      <c r="P4" s="99"/>
      <c r="Q4" s="99"/>
      <c r="R4" s="137"/>
      <c r="S4" s="137"/>
      <c r="T4" s="137"/>
      <c r="U4" s="137"/>
      <c r="V4" s="137"/>
    </row>
    <row r="5" spans="1:23" s="100" customFormat="1" ht="12.75" customHeight="1" x14ac:dyDescent="0.25">
      <c r="B5" s="2"/>
      <c r="C5" s="7"/>
      <c r="D5" s="99"/>
      <c r="E5" s="99"/>
      <c r="F5" s="99"/>
      <c r="G5" s="99"/>
      <c r="H5" s="99"/>
      <c r="I5" s="99"/>
      <c r="J5" s="99"/>
      <c r="K5" s="99"/>
      <c r="L5" s="99"/>
      <c r="M5" s="99"/>
      <c r="N5" s="99"/>
      <c r="O5" s="99"/>
      <c r="P5" s="99"/>
      <c r="Q5" s="99"/>
      <c r="R5" s="137"/>
      <c r="S5" s="137"/>
      <c r="T5" s="137"/>
      <c r="U5" s="137"/>
      <c r="V5" s="137"/>
    </row>
    <row r="6" spans="1:23" s="100" customFormat="1" ht="12.75" customHeight="1" x14ac:dyDescent="0.25">
      <c r="A6" s="7" t="s">
        <v>160</v>
      </c>
      <c r="B6" s="2"/>
      <c r="C6" s="7"/>
      <c r="D6" s="99"/>
      <c r="E6" s="99"/>
      <c r="F6" s="99"/>
      <c r="G6" s="99"/>
      <c r="H6" s="99"/>
      <c r="I6" s="99"/>
      <c r="J6" s="99"/>
      <c r="K6" s="99"/>
      <c r="L6" s="99"/>
      <c r="M6" s="99"/>
      <c r="N6" s="99"/>
      <c r="O6" s="99"/>
      <c r="P6" s="99"/>
      <c r="Q6" s="99"/>
      <c r="R6" s="137"/>
      <c r="S6" s="137"/>
      <c r="T6" s="137"/>
      <c r="U6" s="137"/>
      <c r="V6" s="137"/>
    </row>
    <row r="7" spans="1:23" s="100" customFormat="1" ht="13.5" thickBot="1" x14ac:dyDescent="0.25">
      <c r="B7" s="102"/>
    </row>
    <row r="8" spans="1:23" ht="59.25" customHeight="1" x14ac:dyDescent="0.2">
      <c r="A8" s="74"/>
      <c r="B8" s="75"/>
      <c r="C8" s="578" t="s">
        <v>161</v>
      </c>
      <c r="D8" s="579"/>
      <c r="E8" s="579"/>
      <c r="F8" s="580"/>
      <c r="G8" s="578" t="s">
        <v>162</v>
      </c>
      <c r="H8" s="579"/>
      <c r="I8" s="579"/>
      <c r="J8" s="580"/>
      <c r="K8" s="578" t="s">
        <v>163</v>
      </c>
      <c r="L8" s="579"/>
      <c r="M8" s="579"/>
      <c r="N8" s="580"/>
      <c r="O8" s="578" t="s">
        <v>94</v>
      </c>
      <c r="P8" s="579"/>
      <c r="Q8" s="579"/>
      <c r="R8" s="580"/>
      <c r="S8" s="581" t="s">
        <v>164</v>
      </c>
      <c r="T8" s="582"/>
      <c r="U8" s="582"/>
      <c r="V8" s="583"/>
    </row>
    <row r="9" spans="1:23" s="107" customFormat="1" ht="65.25" thickBot="1" x14ac:dyDescent="0.3">
      <c r="A9" s="76" t="s">
        <v>165</v>
      </c>
      <c r="B9" s="77" t="s">
        <v>166</v>
      </c>
      <c r="C9" s="124" t="s">
        <v>87</v>
      </c>
      <c r="D9" s="79" t="s">
        <v>88</v>
      </c>
      <c r="E9" s="82" t="s">
        <v>167</v>
      </c>
      <c r="F9" s="80" t="s">
        <v>90</v>
      </c>
      <c r="G9" s="83" t="s">
        <v>87</v>
      </c>
      <c r="H9" s="79" t="s">
        <v>88</v>
      </c>
      <c r="I9" s="82" t="s">
        <v>167</v>
      </c>
      <c r="J9" s="80" t="s">
        <v>90</v>
      </c>
      <c r="K9" s="83" t="s">
        <v>87</v>
      </c>
      <c r="L9" s="79" t="s">
        <v>88</v>
      </c>
      <c r="M9" s="82" t="s">
        <v>167</v>
      </c>
      <c r="N9" s="80" t="s">
        <v>90</v>
      </c>
      <c r="O9" s="83" t="s">
        <v>87</v>
      </c>
      <c r="P9" s="79" t="s">
        <v>88</v>
      </c>
      <c r="Q9" s="82" t="s">
        <v>167</v>
      </c>
      <c r="R9" s="80" t="s">
        <v>90</v>
      </c>
      <c r="S9" s="103" t="s">
        <v>87</v>
      </c>
      <c r="T9" s="104" t="s">
        <v>88</v>
      </c>
      <c r="U9" s="82" t="s">
        <v>167</v>
      </c>
      <c r="V9" s="105" t="s">
        <v>90</v>
      </c>
      <c r="W9" s="106"/>
    </row>
    <row r="10" spans="1:23" ht="15" customHeight="1" x14ac:dyDescent="0.25">
      <c r="A10" s="84" t="s">
        <v>168</v>
      </c>
      <c r="B10" s="138" t="s">
        <v>169</v>
      </c>
      <c r="C10" s="356">
        <v>42</v>
      </c>
      <c r="D10" s="357">
        <v>37</v>
      </c>
      <c r="E10" s="358">
        <v>0</v>
      </c>
      <c r="F10" s="359">
        <v>79</v>
      </c>
      <c r="G10" s="360">
        <v>75</v>
      </c>
      <c r="H10" s="361">
        <v>50</v>
      </c>
      <c r="I10" s="362">
        <v>0</v>
      </c>
      <c r="J10" s="359">
        <v>125</v>
      </c>
      <c r="K10" s="363">
        <v>91</v>
      </c>
      <c r="L10" s="357">
        <v>70</v>
      </c>
      <c r="M10" s="358">
        <v>0</v>
      </c>
      <c r="N10" s="359">
        <v>161</v>
      </c>
      <c r="O10" s="360">
        <v>52</v>
      </c>
      <c r="P10" s="361">
        <v>35</v>
      </c>
      <c r="Q10" s="362">
        <v>0</v>
      </c>
      <c r="R10" s="359">
        <v>87</v>
      </c>
      <c r="S10" s="108">
        <v>0.69333333333333336</v>
      </c>
      <c r="T10" s="109">
        <v>0.7</v>
      </c>
      <c r="U10" s="109">
        <v>0</v>
      </c>
      <c r="V10" s="111">
        <v>0.69599999999999995</v>
      </c>
      <c r="W10" s="139"/>
    </row>
    <row r="11" spans="1:23" ht="15" customHeight="1" x14ac:dyDescent="0.25">
      <c r="A11" s="86" t="s">
        <v>170</v>
      </c>
      <c r="B11" s="122" t="s">
        <v>171</v>
      </c>
      <c r="C11" s="360">
        <v>0</v>
      </c>
      <c r="D11" s="360">
        <v>115</v>
      </c>
      <c r="E11" s="364">
        <v>0</v>
      </c>
      <c r="F11" s="365">
        <v>115</v>
      </c>
      <c r="G11" s="366" t="s">
        <v>98</v>
      </c>
      <c r="H11" s="360" t="s">
        <v>98</v>
      </c>
      <c r="I11" s="364">
        <v>0</v>
      </c>
      <c r="J11" s="362">
        <v>94</v>
      </c>
      <c r="K11" s="366" t="s">
        <v>98</v>
      </c>
      <c r="L11" s="360" t="s">
        <v>98</v>
      </c>
      <c r="M11" s="364">
        <v>0</v>
      </c>
      <c r="N11" s="365">
        <v>149</v>
      </c>
      <c r="O11" s="366">
        <v>0</v>
      </c>
      <c r="P11" s="360">
        <v>72</v>
      </c>
      <c r="Q11" s="364">
        <v>0</v>
      </c>
      <c r="R11" s="362">
        <v>72</v>
      </c>
      <c r="S11" s="113">
        <v>0</v>
      </c>
      <c r="T11" s="114" t="s">
        <v>98</v>
      </c>
      <c r="U11" s="140">
        <v>0</v>
      </c>
      <c r="V11" s="116">
        <v>0.76595744680851063</v>
      </c>
      <c r="W11" s="141"/>
    </row>
    <row r="12" spans="1:23" ht="15" customHeight="1" x14ac:dyDescent="0.25">
      <c r="A12" s="86" t="s">
        <v>170</v>
      </c>
      <c r="B12" s="122" t="s">
        <v>172</v>
      </c>
      <c r="C12" s="367">
        <v>52</v>
      </c>
      <c r="D12" s="368">
        <v>102</v>
      </c>
      <c r="E12" s="369">
        <v>0</v>
      </c>
      <c r="F12" s="370">
        <v>154</v>
      </c>
      <c r="G12" s="367">
        <v>63</v>
      </c>
      <c r="H12" s="368">
        <v>105</v>
      </c>
      <c r="I12" s="369">
        <v>0</v>
      </c>
      <c r="J12" s="369">
        <v>168</v>
      </c>
      <c r="K12" s="154">
        <v>55</v>
      </c>
      <c r="L12" s="368">
        <v>103</v>
      </c>
      <c r="M12" s="369">
        <v>0</v>
      </c>
      <c r="N12" s="370">
        <v>158</v>
      </c>
      <c r="O12" s="367">
        <v>43</v>
      </c>
      <c r="P12" s="368">
        <v>81</v>
      </c>
      <c r="Q12" s="369">
        <v>0</v>
      </c>
      <c r="R12" s="369">
        <v>124</v>
      </c>
      <c r="S12" s="371">
        <v>0.68253968253968256</v>
      </c>
      <c r="T12" s="115">
        <v>0.77142857142857146</v>
      </c>
      <c r="U12" s="372">
        <v>0</v>
      </c>
      <c r="V12" s="373">
        <v>0.73809523809523814</v>
      </c>
      <c r="W12" s="141"/>
    </row>
    <row r="13" spans="1:23" ht="15" customHeight="1" x14ac:dyDescent="0.25">
      <c r="A13" s="86" t="s">
        <v>173</v>
      </c>
      <c r="B13" s="122" t="s">
        <v>174</v>
      </c>
      <c r="C13" s="367">
        <v>14</v>
      </c>
      <c r="D13" s="368">
        <v>58</v>
      </c>
      <c r="E13" s="369">
        <v>0</v>
      </c>
      <c r="F13" s="370">
        <v>72</v>
      </c>
      <c r="G13" s="367">
        <v>14</v>
      </c>
      <c r="H13" s="368">
        <v>71</v>
      </c>
      <c r="I13" s="369">
        <v>0</v>
      </c>
      <c r="J13" s="369">
        <v>85</v>
      </c>
      <c r="K13" s="154">
        <v>27</v>
      </c>
      <c r="L13" s="368">
        <v>141</v>
      </c>
      <c r="M13" s="369">
        <v>0</v>
      </c>
      <c r="N13" s="370">
        <v>168</v>
      </c>
      <c r="O13" s="367">
        <v>6</v>
      </c>
      <c r="P13" s="368">
        <v>42</v>
      </c>
      <c r="Q13" s="369">
        <v>0</v>
      </c>
      <c r="R13" s="369">
        <v>48</v>
      </c>
      <c r="S13" s="371">
        <v>0.42857142857142855</v>
      </c>
      <c r="T13" s="115">
        <v>0.59154929577464788</v>
      </c>
      <c r="U13" s="372">
        <v>0</v>
      </c>
      <c r="V13" s="373">
        <v>0.56470588235294117</v>
      </c>
      <c r="W13" s="141"/>
    </row>
    <row r="14" spans="1:23" ht="15" customHeight="1" x14ac:dyDescent="0.25">
      <c r="A14" s="86" t="s">
        <v>173</v>
      </c>
      <c r="B14" s="122" t="s">
        <v>175</v>
      </c>
      <c r="C14" s="367">
        <v>7</v>
      </c>
      <c r="D14" s="368">
        <v>70</v>
      </c>
      <c r="E14" s="369">
        <v>0</v>
      </c>
      <c r="F14" s="370">
        <v>77</v>
      </c>
      <c r="G14" s="367">
        <v>11</v>
      </c>
      <c r="H14" s="368">
        <v>98</v>
      </c>
      <c r="I14" s="369">
        <v>0</v>
      </c>
      <c r="J14" s="369">
        <v>109</v>
      </c>
      <c r="K14" s="154">
        <v>11</v>
      </c>
      <c r="L14" s="368">
        <v>123</v>
      </c>
      <c r="M14" s="369">
        <v>0</v>
      </c>
      <c r="N14" s="370">
        <v>134</v>
      </c>
      <c r="O14" s="367">
        <v>8</v>
      </c>
      <c r="P14" s="368">
        <v>68</v>
      </c>
      <c r="Q14" s="369">
        <v>0</v>
      </c>
      <c r="R14" s="369">
        <v>76</v>
      </c>
      <c r="S14" s="371">
        <v>0.72727272727272729</v>
      </c>
      <c r="T14" s="115">
        <v>0.69387755102040816</v>
      </c>
      <c r="U14" s="372">
        <v>0</v>
      </c>
      <c r="V14" s="373">
        <v>0.69724770642201839</v>
      </c>
      <c r="W14" s="141"/>
    </row>
    <row r="15" spans="1:23" ht="15" customHeight="1" x14ac:dyDescent="0.25">
      <c r="A15" s="86" t="s">
        <v>173</v>
      </c>
      <c r="B15" s="122" t="s">
        <v>176</v>
      </c>
      <c r="C15" s="367">
        <v>0</v>
      </c>
      <c r="D15" s="368" t="s">
        <v>98</v>
      </c>
      <c r="E15" s="369" t="s">
        <v>98</v>
      </c>
      <c r="F15" s="370">
        <v>23</v>
      </c>
      <c r="G15" s="367" t="s">
        <v>98</v>
      </c>
      <c r="H15" s="368" t="s">
        <v>98</v>
      </c>
      <c r="I15" s="369">
        <v>0</v>
      </c>
      <c r="J15" s="369">
        <v>20</v>
      </c>
      <c r="K15" s="154" t="s">
        <v>98</v>
      </c>
      <c r="L15" s="368">
        <v>40</v>
      </c>
      <c r="M15" s="369" t="s">
        <v>98</v>
      </c>
      <c r="N15" s="370">
        <v>42</v>
      </c>
      <c r="O15" s="367" t="s">
        <v>98</v>
      </c>
      <c r="P15" s="368" t="s">
        <v>98</v>
      </c>
      <c r="Q15" s="369">
        <v>0</v>
      </c>
      <c r="R15" s="369">
        <v>14</v>
      </c>
      <c r="S15" s="371">
        <v>1</v>
      </c>
      <c r="T15" s="115" t="s">
        <v>98</v>
      </c>
      <c r="U15" s="372">
        <v>0</v>
      </c>
      <c r="V15" s="373">
        <v>0.7</v>
      </c>
      <c r="W15" s="141"/>
    </row>
    <row r="16" spans="1:23" ht="15" customHeight="1" x14ac:dyDescent="0.25">
      <c r="A16" s="86" t="s">
        <v>177</v>
      </c>
      <c r="B16" s="122" t="s">
        <v>177</v>
      </c>
      <c r="C16" s="367">
        <v>38</v>
      </c>
      <c r="D16" s="368">
        <v>913</v>
      </c>
      <c r="E16" s="369" t="s">
        <v>98</v>
      </c>
      <c r="F16" s="370">
        <v>952</v>
      </c>
      <c r="G16" s="367">
        <v>36</v>
      </c>
      <c r="H16" s="368">
        <v>1028</v>
      </c>
      <c r="I16" s="369">
        <v>0</v>
      </c>
      <c r="J16" s="369">
        <v>1064</v>
      </c>
      <c r="K16" s="154" t="s">
        <v>98</v>
      </c>
      <c r="L16" s="368">
        <v>2513</v>
      </c>
      <c r="M16" s="369" t="s">
        <v>98</v>
      </c>
      <c r="N16" s="370">
        <v>2610</v>
      </c>
      <c r="O16" s="367">
        <v>19</v>
      </c>
      <c r="P16" s="368">
        <v>637</v>
      </c>
      <c r="Q16" s="369">
        <v>0</v>
      </c>
      <c r="R16" s="369">
        <v>656</v>
      </c>
      <c r="S16" s="371">
        <v>0.52777777777777779</v>
      </c>
      <c r="T16" s="115">
        <v>0.61964980544747084</v>
      </c>
      <c r="U16" s="372">
        <v>0</v>
      </c>
      <c r="V16" s="373">
        <v>0.61654135338345861</v>
      </c>
      <c r="W16" s="141"/>
    </row>
    <row r="17" spans="1:23" ht="15" customHeight="1" x14ac:dyDescent="0.25">
      <c r="A17" s="86" t="s">
        <v>178</v>
      </c>
      <c r="B17" s="122" t="s">
        <v>179</v>
      </c>
      <c r="C17" s="367">
        <v>0</v>
      </c>
      <c r="D17" s="368" t="s">
        <v>98</v>
      </c>
      <c r="E17" s="369">
        <v>0</v>
      </c>
      <c r="F17" s="370" t="s">
        <v>98</v>
      </c>
      <c r="G17" s="367">
        <v>0</v>
      </c>
      <c r="H17" s="368" t="s">
        <v>98</v>
      </c>
      <c r="I17" s="369">
        <v>0</v>
      </c>
      <c r="J17" s="369" t="s">
        <v>98</v>
      </c>
      <c r="K17" s="154" t="s">
        <v>98</v>
      </c>
      <c r="L17" s="368" t="s">
        <v>98</v>
      </c>
      <c r="M17" s="369">
        <v>0</v>
      </c>
      <c r="N17" s="370">
        <v>8</v>
      </c>
      <c r="O17" s="367">
        <v>0</v>
      </c>
      <c r="P17" s="368">
        <v>0</v>
      </c>
      <c r="Q17" s="369">
        <v>0</v>
      </c>
      <c r="R17" s="369">
        <v>0</v>
      </c>
      <c r="S17" s="371">
        <v>0</v>
      </c>
      <c r="T17" s="115">
        <v>0</v>
      </c>
      <c r="U17" s="372">
        <v>0</v>
      </c>
      <c r="V17" s="373">
        <v>0</v>
      </c>
      <c r="W17" s="141"/>
    </row>
    <row r="18" spans="1:23" ht="15" customHeight="1" x14ac:dyDescent="0.25">
      <c r="A18" s="86" t="s">
        <v>177</v>
      </c>
      <c r="B18" s="122" t="s">
        <v>180</v>
      </c>
      <c r="C18" s="367" t="s">
        <v>98</v>
      </c>
      <c r="D18" s="368" t="s">
        <v>98</v>
      </c>
      <c r="E18" s="369">
        <v>0</v>
      </c>
      <c r="F18" s="370">
        <v>26</v>
      </c>
      <c r="G18" s="367">
        <v>0</v>
      </c>
      <c r="H18" s="368">
        <v>29</v>
      </c>
      <c r="I18" s="369">
        <v>0</v>
      </c>
      <c r="J18" s="369">
        <v>29</v>
      </c>
      <c r="K18" s="154" t="s">
        <v>98</v>
      </c>
      <c r="L18" s="368" t="s">
        <v>98</v>
      </c>
      <c r="M18" s="369">
        <v>0</v>
      </c>
      <c r="N18" s="370">
        <v>88</v>
      </c>
      <c r="O18" s="367">
        <v>0</v>
      </c>
      <c r="P18" s="368">
        <v>23</v>
      </c>
      <c r="Q18" s="369">
        <v>0</v>
      </c>
      <c r="R18" s="369">
        <v>23</v>
      </c>
      <c r="S18" s="371">
        <v>0</v>
      </c>
      <c r="T18" s="115">
        <v>0.7931034482758621</v>
      </c>
      <c r="U18" s="372">
        <v>0</v>
      </c>
      <c r="V18" s="373">
        <v>0.7931034482758621</v>
      </c>
      <c r="W18" s="141"/>
    </row>
    <row r="19" spans="1:23" ht="15" customHeight="1" x14ac:dyDescent="0.25">
      <c r="A19" s="86" t="s">
        <v>181</v>
      </c>
      <c r="B19" s="122" t="s">
        <v>182</v>
      </c>
      <c r="C19" s="367">
        <v>762</v>
      </c>
      <c r="D19" s="368">
        <v>329</v>
      </c>
      <c r="E19" s="369">
        <v>7</v>
      </c>
      <c r="F19" s="370">
        <v>1098</v>
      </c>
      <c r="G19" s="367">
        <v>713</v>
      </c>
      <c r="H19" s="368" t="s">
        <v>98</v>
      </c>
      <c r="I19" s="369" t="s">
        <v>98</v>
      </c>
      <c r="J19" s="369">
        <v>967</v>
      </c>
      <c r="K19" s="154">
        <v>782</v>
      </c>
      <c r="L19" s="368">
        <v>329</v>
      </c>
      <c r="M19" s="369">
        <v>7</v>
      </c>
      <c r="N19" s="370">
        <v>1118</v>
      </c>
      <c r="O19" s="367">
        <v>546</v>
      </c>
      <c r="P19" s="368" t="s">
        <v>98</v>
      </c>
      <c r="Q19" s="369" t="s">
        <v>98</v>
      </c>
      <c r="R19" s="369">
        <v>748</v>
      </c>
      <c r="S19" s="371">
        <v>0.76577840112201967</v>
      </c>
      <c r="T19" s="115">
        <v>0.79600000000000004</v>
      </c>
      <c r="U19" s="372" t="s">
        <v>98</v>
      </c>
      <c r="V19" s="373">
        <v>0.77352637021716653</v>
      </c>
      <c r="W19" s="141"/>
    </row>
    <row r="20" spans="1:23" ht="15" customHeight="1" x14ac:dyDescent="0.25">
      <c r="A20" s="86" t="s">
        <v>181</v>
      </c>
      <c r="B20" s="122" t="s">
        <v>183</v>
      </c>
      <c r="C20" s="367">
        <v>9</v>
      </c>
      <c r="D20" s="368" t="s">
        <v>98</v>
      </c>
      <c r="E20" s="369" t="s">
        <v>98</v>
      </c>
      <c r="F20" s="370">
        <v>11</v>
      </c>
      <c r="G20" s="367">
        <v>10</v>
      </c>
      <c r="H20" s="368" t="s">
        <v>98</v>
      </c>
      <c r="I20" s="369" t="s">
        <v>98</v>
      </c>
      <c r="J20" s="369">
        <v>15</v>
      </c>
      <c r="K20" s="154" t="s">
        <v>98</v>
      </c>
      <c r="L20" s="368" t="s">
        <v>98</v>
      </c>
      <c r="M20" s="369">
        <v>0</v>
      </c>
      <c r="N20" s="370">
        <v>19</v>
      </c>
      <c r="O20" s="367">
        <v>9</v>
      </c>
      <c r="P20" s="368" t="s">
        <v>98</v>
      </c>
      <c r="Q20" s="369" t="s">
        <v>98</v>
      </c>
      <c r="R20" s="369">
        <v>12</v>
      </c>
      <c r="S20" s="371">
        <v>0.9</v>
      </c>
      <c r="T20" s="115" t="s">
        <v>98</v>
      </c>
      <c r="U20" s="372">
        <v>1</v>
      </c>
      <c r="V20" s="373">
        <v>0.8</v>
      </c>
      <c r="W20" s="141"/>
    </row>
    <row r="21" spans="1:23" ht="15" customHeight="1" x14ac:dyDescent="0.25">
      <c r="A21" s="86" t="s">
        <v>170</v>
      </c>
      <c r="B21" s="122" t="s">
        <v>184</v>
      </c>
      <c r="C21" s="367">
        <v>71</v>
      </c>
      <c r="D21" s="368" t="s">
        <v>98</v>
      </c>
      <c r="E21" s="369" t="s">
        <v>98</v>
      </c>
      <c r="F21" s="370">
        <v>90</v>
      </c>
      <c r="G21" s="367">
        <v>45</v>
      </c>
      <c r="H21" s="368">
        <v>11</v>
      </c>
      <c r="I21" s="369">
        <v>0</v>
      </c>
      <c r="J21" s="369">
        <v>56</v>
      </c>
      <c r="K21" s="154">
        <v>86</v>
      </c>
      <c r="L21" s="368" t="s">
        <v>98</v>
      </c>
      <c r="M21" s="369" t="s">
        <v>98</v>
      </c>
      <c r="N21" s="370">
        <v>102</v>
      </c>
      <c r="O21" s="367">
        <v>35</v>
      </c>
      <c r="P21" s="368">
        <v>8</v>
      </c>
      <c r="Q21" s="369">
        <v>0</v>
      </c>
      <c r="R21" s="369">
        <v>43</v>
      </c>
      <c r="S21" s="371">
        <v>0.77777777777777779</v>
      </c>
      <c r="T21" s="115">
        <v>0.72727272727272729</v>
      </c>
      <c r="U21" s="372">
        <v>0</v>
      </c>
      <c r="V21" s="373">
        <v>0.7678571428571429</v>
      </c>
      <c r="W21" s="141"/>
    </row>
    <row r="22" spans="1:23" ht="15" customHeight="1" x14ac:dyDescent="0.25">
      <c r="A22" s="86" t="s">
        <v>185</v>
      </c>
      <c r="B22" s="122" t="s">
        <v>186</v>
      </c>
      <c r="C22" s="367" t="s">
        <v>98</v>
      </c>
      <c r="D22" s="368" t="s">
        <v>98</v>
      </c>
      <c r="E22" s="369">
        <v>0</v>
      </c>
      <c r="F22" s="370">
        <v>9</v>
      </c>
      <c r="G22" s="367" t="s">
        <v>98</v>
      </c>
      <c r="H22" s="368" t="s">
        <v>98</v>
      </c>
      <c r="I22" s="369">
        <v>0</v>
      </c>
      <c r="J22" s="369">
        <v>11</v>
      </c>
      <c r="K22" s="154" t="s">
        <v>98</v>
      </c>
      <c r="L22" s="368" t="s">
        <v>98</v>
      </c>
      <c r="M22" s="369">
        <v>0</v>
      </c>
      <c r="N22" s="370">
        <v>9</v>
      </c>
      <c r="O22" s="367" t="s">
        <v>98</v>
      </c>
      <c r="P22" s="368" t="s">
        <v>98</v>
      </c>
      <c r="Q22" s="369">
        <v>0</v>
      </c>
      <c r="R22" s="369">
        <v>11</v>
      </c>
      <c r="S22" s="371">
        <v>1</v>
      </c>
      <c r="T22" s="115">
        <v>1</v>
      </c>
      <c r="U22" s="372">
        <v>0</v>
      </c>
      <c r="V22" s="373">
        <v>1</v>
      </c>
      <c r="W22" s="141"/>
    </row>
    <row r="23" spans="1:23" ht="15" customHeight="1" x14ac:dyDescent="0.25">
      <c r="A23" s="86" t="s">
        <v>185</v>
      </c>
      <c r="B23" s="122" t="s">
        <v>187</v>
      </c>
      <c r="C23" s="367" t="s">
        <v>98</v>
      </c>
      <c r="D23" s="368" t="s">
        <v>98</v>
      </c>
      <c r="E23" s="369">
        <v>0</v>
      </c>
      <c r="F23" s="370">
        <v>8</v>
      </c>
      <c r="G23" s="367" t="s">
        <v>98</v>
      </c>
      <c r="H23" s="368">
        <v>0</v>
      </c>
      <c r="I23" s="369">
        <v>0</v>
      </c>
      <c r="J23" s="369" t="s">
        <v>98</v>
      </c>
      <c r="K23" s="154" t="s">
        <v>98</v>
      </c>
      <c r="L23" s="368" t="s">
        <v>98</v>
      </c>
      <c r="M23" s="369">
        <v>0</v>
      </c>
      <c r="N23" s="370">
        <v>8</v>
      </c>
      <c r="O23" s="367" t="s">
        <v>98</v>
      </c>
      <c r="P23" s="368">
        <v>0</v>
      </c>
      <c r="Q23" s="369">
        <v>0</v>
      </c>
      <c r="R23" s="369" t="s">
        <v>98</v>
      </c>
      <c r="S23" s="371">
        <v>1</v>
      </c>
      <c r="T23" s="115">
        <v>0</v>
      </c>
      <c r="U23" s="372">
        <v>0</v>
      </c>
      <c r="V23" s="373">
        <v>1</v>
      </c>
      <c r="W23" s="141"/>
    </row>
    <row r="24" spans="1:23" ht="15" customHeight="1" x14ac:dyDescent="0.25">
      <c r="A24" s="86" t="s">
        <v>188</v>
      </c>
      <c r="B24" s="122" t="s">
        <v>189</v>
      </c>
      <c r="C24" s="367" t="s">
        <v>98</v>
      </c>
      <c r="D24" s="368">
        <v>1673</v>
      </c>
      <c r="E24" s="369" t="s">
        <v>98</v>
      </c>
      <c r="F24" s="370">
        <v>1722</v>
      </c>
      <c r="G24" s="367" t="s">
        <v>98</v>
      </c>
      <c r="H24" s="368">
        <v>1151</v>
      </c>
      <c r="I24" s="369" t="s">
        <v>98</v>
      </c>
      <c r="J24" s="369">
        <v>1174</v>
      </c>
      <c r="K24" s="154" t="s">
        <v>98</v>
      </c>
      <c r="L24" s="368">
        <v>5356</v>
      </c>
      <c r="M24" s="369" t="s">
        <v>98</v>
      </c>
      <c r="N24" s="370">
        <v>5469</v>
      </c>
      <c r="O24" s="367" t="s">
        <v>98</v>
      </c>
      <c r="P24" s="368">
        <v>549</v>
      </c>
      <c r="Q24" s="369" t="s">
        <v>98</v>
      </c>
      <c r="R24" s="369">
        <v>560</v>
      </c>
      <c r="S24" s="371">
        <v>0.45454545454545453</v>
      </c>
      <c r="T24" s="115">
        <v>0.47697654213727192</v>
      </c>
      <c r="U24" s="372">
        <v>1</v>
      </c>
      <c r="V24" s="373">
        <v>0.47700170357751276</v>
      </c>
      <c r="W24" s="141"/>
    </row>
    <row r="25" spans="1:23" ht="15" customHeight="1" x14ac:dyDescent="0.25">
      <c r="A25" s="86" t="s">
        <v>188</v>
      </c>
      <c r="B25" s="122" t="s">
        <v>190</v>
      </c>
      <c r="C25" s="367" t="s">
        <v>98</v>
      </c>
      <c r="D25" s="368">
        <v>1153</v>
      </c>
      <c r="E25" s="369" t="s">
        <v>98</v>
      </c>
      <c r="F25" s="370">
        <v>1167</v>
      </c>
      <c r="G25" s="367" t="s">
        <v>98</v>
      </c>
      <c r="H25" s="368">
        <v>1036</v>
      </c>
      <c r="I25" s="369" t="s">
        <v>98</v>
      </c>
      <c r="J25" s="369">
        <v>1043</v>
      </c>
      <c r="K25" s="154" t="s">
        <v>98</v>
      </c>
      <c r="L25" s="368">
        <v>1039</v>
      </c>
      <c r="M25" s="369" t="s">
        <v>98</v>
      </c>
      <c r="N25" s="370">
        <v>1049</v>
      </c>
      <c r="O25" s="367" t="s">
        <v>98</v>
      </c>
      <c r="P25" s="368">
        <v>855</v>
      </c>
      <c r="Q25" s="369" t="s">
        <v>98</v>
      </c>
      <c r="R25" s="369">
        <v>858</v>
      </c>
      <c r="S25" s="371">
        <v>0.33333333333333331</v>
      </c>
      <c r="T25" s="115">
        <v>0.82528957528957525</v>
      </c>
      <c r="U25" s="372">
        <v>1</v>
      </c>
      <c r="V25" s="373">
        <v>0.82262703739213805</v>
      </c>
      <c r="W25" s="141"/>
    </row>
    <row r="26" spans="1:23" ht="15" customHeight="1" x14ac:dyDescent="0.25">
      <c r="A26" s="86" t="s">
        <v>188</v>
      </c>
      <c r="B26" s="122" t="s">
        <v>191</v>
      </c>
      <c r="C26" s="367">
        <v>13</v>
      </c>
      <c r="D26" s="368">
        <v>235</v>
      </c>
      <c r="E26" s="369">
        <v>0</v>
      </c>
      <c r="F26" s="370">
        <v>248</v>
      </c>
      <c r="G26" s="367">
        <v>8</v>
      </c>
      <c r="H26" s="368">
        <v>303</v>
      </c>
      <c r="I26" s="369">
        <v>0</v>
      </c>
      <c r="J26" s="369">
        <v>311</v>
      </c>
      <c r="K26" s="154">
        <v>13</v>
      </c>
      <c r="L26" s="368">
        <v>210</v>
      </c>
      <c r="M26" s="369">
        <v>0</v>
      </c>
      <c r="N26" s="370">
        <v>223</v>
      </c>
      <c r="O26" s="367">
        <v>9</v>
      </c>
      <c r="P26" s="368">
        <v>251</v>
      </c>
      <c r="Q26" s="369">
        <v>0</v>
      </c>
      <c r="R26" s="369">
        <v>260</v>
      </c>
      <c r="S26" s="371">
        <v>1.125</v>
      </c>
      <c r="T26" s="115">
        <v>0.82838283828382842</v>
      </c>
      <c r="U26" s="372">
        <v>0</v>
      </c>
      <c r="V26" s="373">
        <v>0.83601286173633438</v>
      </c>
      <c r="W26" s="141"/>
    </row>
    <row r="27" spans="1:23" ht="15" customHeight="1" x14ac:dyDescent="0.25">
      <c r="A27" s="86" t="s">
        <v>188</v>
      </c>
      <c r="B27" s="122" t="s">
        <v>192</v>
      </c>
      <c r="C27" s="367">
        <v>0</v>
      </c>
      <c r="D27" s="368" t="s">
        <v>98</v>
      </c>
      <c r="E27" s="369" t="s">
        <v>98</v>
      </c>
      <c r="F27" s="370">
        <v>196</v>
      </c>
      <c r="G27" s="367">
        <v>0</v>
      </c>
      <c r="H27" s="368">
        <v>152</v>
      </c>
      <c r="I27" s="369">
        <v>0</v>
      </c>
      <c r="J27" s="369">
        <v>152</v>
      </c>
      <c r="K27" s="154">
        <v>0</v>
      </c>
      <c r="L27" s="368" t="s">
        <v>98</v>
      </c>
      <c r="M27" s="369" t="s">
        <v>98</v>
      </c>
      <c r="N27" s="370">
        <v>367</v>
      </c>
      <c r="O27" s="367">
        <v>0</v>
      </c>
      <c r="P27" s="368">
        <v>84</v>
      </c>
      <c r="Q27" s="369">
        <v>0</v>
      </c>
      <c r="R27" s="369">
        <v>84</v>
      </c>
      <c r="S27" s="371">
        <v>0</v>
      </c>
      <c r="T27" s="115">
        <v>0.55263157894736847</v>
      </c>
      <c r="U27" s="372">
        <v>0</v>
      </c>
      <c r="V27" s="373">
        <v>0.55263157894736847</v>
      </c>
      <c r="W27" s="141"/>
    </row>
    <row r="28" spans="1:23" ht="15" customHeight="1" x14ac:dyDescent="0.25">
      <c r="A28" s="86" t="s">
        <v>188</v>
      </c>
      <c r="B28" s="122" t="s">
        <v>193</v>
      </c>
      <c r="C28" s="367">
        <v>50</v>
      </c>
      <c r="D28" s="368">
        <v>1113</v>
      </c>
      <c r="E28" s="369">
        <v>0</v>
      </c>
      <c r="F28" s="370">
        <v>1163</v>
      </c>
      <c r="G28" s="367">
        <v>39</v>
      </c>
      <c r="H28" s="368">
        <v>1222</v>
      </c>
      <c r="I28" s="369">
        <v>0</v>
      </c>
      <c r="J28" s="369">
        <v>1261</v>
      </c>
      <c r="K28" s="154">
        <v>61</v>
      </c>
      <c r="L28" s="368">
        <v>867</v>
      </c>
      <c r="M28" s="369">
        <v>0</v>
      </c>
      <c r="N28" s="370">
        <v>928</v>
      </c>
      <c r="O28" s="367">
        <v>30</v>
      </c>
      <c r="P28" s="368">
        <v>1046</v>
      </c>
      <c r="Q28" s="369">
        <v>0</v>
      </c>
      <c r="R28" s="369">
        <v>1076</v>
      </c>
      <c r="S28" s="371">
        <v>0.76923076923076927</v>
      </c>
      <c r="T28" s="115">
        <v>0.85597381342062195</v>
      </c>
      <c r="U28" s="372">
        <v>0</v>
      </c>
      <c r="V28" s="373">
        <v>0.85329103885804913</v>
      </c>
      <c r="W28" s="141"/>
    </row>
    <row r="29" spans="1:23" ht="15" customHeight="1" x14ac:dyDescent="0.25">
      <c r="A29" s="86" t="s">
        <v>188</v>
      </c>
      <c r="B29" s="122" t="s">
        <v>194</v>
      </c>
      <c r="C29" s="367">
        <v>27</v>
      </c>
      <c r="D29" s="368">
        <v>661</v>
      </c>
      <c r="E29" s="369">
        <v>0</v>
      </c>
      <c r="F29" s="370">
        <v>688</v>
      </c>
      <c r="G29" s="367">
        <v>23</v>
      </c>
      <c r="H29" s="368">
        <v>672</v>
      </c>
      <c r="I29" s="369">
        <v>0</v>
      </c>
      <c r="J29" s="369">
        <v>695</v>
      </c>
      <c r="K29" s="154">
        <v>23</v>
      </c>
      <c r="L29" s="368">
        <v>498</v>
      </c>
      <c r="M29" s="369">
        <v>0</v>
      </c>
      <c r="N29" s="370">
        <v>521</v>
      </c>
      <c r="O29" s="367">
        <v>20</v>
      </c>
      <c r="P29" s="368">
        <v>613</v>
      </c>
      <c r="Q29" s="369">
        <v>0</v>
      </c>
      <c r="R29" s="369">
        <v>633</v>
      </c>
      <c r="S29" s="371">
        <v>0.86956521739130432</v>
      </c>
      <c r="T29" s="115">
        <v>0.91220238095238093</v>
      </c>
      <c r="U29" s="372">
        <v>0</v>
      </c>
      <c r="V29" s="373">
        <v>0.91079136690647478</v>
      </c>
      <c r="W29" s="141"/>
    </row>
    <row r="30" spans="1:23" ht="15" customHeight="1" x14ac:dyDescent="0.25">
      <c r="A30" s="86" t="s">
        <v>195</v>
      </c>
      <c r="B30" s="122" t="s">
        <v>196</v>
      </c>
      <c r="C30" s="367">
        <v>0</v>
      </c>
      <c r="D30" s="368">
        <v>0</v>
      </c>
      <c r="E30" s="369">
        <v>0</v>
      </c>
      <c r="F30" s="370">
        <v>0</v>
      </c>
      <c r="G30" s="367" t="s">
        <v>98</v>
      </c>
      <c r="H30" s="368" t="s">
        <v>98</v>
      </c>
      <c r="I30" s="369">
        <v>0</v>
      </c>
      <c r="J30" s="369" t="s">
        <v>98</v>
      </c>
      <c r="K30" s="154">
        <v>0</v>
      </c>
      <c r="L30" s="368" t="s">
        <v>98</v>
      </c>
      <c r="M30" s="369">
        <v>0</v>
      </c>
      <c r="N30" s="370" t="s">
        <v>98</v>
      </c>
      <c r="O30" s="367" t="s">
        <v>98</v>
      </c>
      <c r="P30" s="368" t="s">
        <v>98</v>
      </c>
      <c r="Q30" s="369">
        <v>0</v>
      </c>
      <c r="R30" s="369" t="s">
        <v>98</v>
      </c>
      <c r="S30" s="371">
        <v>1</v>
      </c>
      <c r="T30" s="115">
        <v>1</v>
      </c>
      <c r="U30" s="372">
        <v>0</v>
      </c>
      <c r="V30" s="373">
        <v>1</v>
      </c>
      <c r="W30" s="141"/>
    </row>
    <row r="31" spans="1:23" ht="15" customHeight="1" x14ac:dyDescent="0.25">
      <c r="A31" s="86" t="s">
        <v>195</v>
      </c>
      <c r="B31" s="122" t="s">
        <v>197</v>
      </c>
      <c r="C31" s="367" t="s">
        <v>98</v>
      </c>
      <c r="D31" s="368" t="s">
        <v>98</v>
      </c>
      <c r="E31" s="369">
        <v>0</v>
      </c>
      <c r="F31" s="370" t="s">
        <v>98</v>
      </c>
      <c r="G31" s="367" t="s">
        <v>98</v>
      </c>
      <c r="H31" s="368" t="s">
        <v>98</v>
      </c>
      <c r="I31" s="369">
        <v>0</v>
      </c>
      <c r="J31" s="369" t="s">
        <v>98</v>
      </c>
      <c r="K31" s="154" t="s">
        <v>98</v>
      </c>
      <c r="L31" s="368" t="s">
        <v>98</v>
      </c>
      <c r="M31" s="369">
        <v>0</v>
      </c>
      <c r="N31" s="370" t="s">
        <v>98</v>
      </c>
      <c r="O31" s="367" t="s">
        <v>98</v>
      </c>
      <c r="P31" s="368">
        <v>0</v>
      </c>
      <c r="Q31" s="369">
        <v>0</v>
      </c>
      <c r="R31" s="369" t="s">
        <v>98</v>
      </c>
      <c r="S31" s="371">
        <v>1</v>
      </c>
      <c r="T31" s="115">
        <v>0</v>
      </c>
      <c r="U31" s="372">
        <v>0</v>
      </c>
      <c r="V31" s="373">
        <v>0.33333333333333331</v>
      </c>
      <c r="W31" s="141"/>
    </row>
    <row r="32" spans="1:23" ht="15" customHeight="1" x14ac:dyDescent="0.25">
      <c r="A32" s="86" t="s">
        <v>195</v>
      </c>
      <c r="B32" s="122" t="s">
        <v>198</v>
      </c>
      <c r="C32" s="367">
        <v>0</v>
      </c>
      <c r="D32" s="368">
        <v>0</v>
      </c>
      <c r="E32" s="369">
        <v>0</v>
      </c>
      <c r="F32" s="370">
        <v>0</v>
      </c>
      <c r="G32" s="367" t="s">
        <v>98</v>
      </c>
      <c r="H32" s="368" t="s">
        <v>98</v>
      </c>
      <c r="I32" s="369">
        <v>0</v>
      </c>
      <c r="J32" s="369">
        <v>5</v>
      </c>
      <c r="K32" s="154">
        <v>0</v>
      </c>
      <c r="L32" s="368">
        <v>0</v>
      </c>
      <c r="M32" s="369">
        <v>0</v>
      </c>
      <c r="N32" s="370">
        <v>0</v>
      </c>
      <c r="O32" s="367" t="s">
        <v>98</v>
      </c>
      <c r="P32" s="368" t="s">
        <v>98</v>
      </c>
      <c r="Q32" s="369">
        <v>0</v>
      </c>
      <c r="R32" s="369">
        <v>5</v>
      </c>
      <c r="S32" s="371">
        <v>1</v>
      </c>
      <c r="T32" s="115">
        <v>1</v>
      </c>
      <c r="U32" s="372">
        <v>0</v>
      </c>
      <c r="V32" s="373">
        <v>1</v>
      </c>
      <c r="W32" s="141"/>
    </row>
    <row r="33" spans="1:23" ht="15" customHeight="1" x14ac:dyDescent="0.25">
      <c r="A33" s="86" t="s">
        <v>195</v>
      </c>
      <c r="B33" s="122" t="s">
        <v>199</v>
      </c>
      <c r="C33" s="367">
        <v>12</v>
      </c>
      <c r="D33" s="368">
        <v>14</v>
      </c>
      <c r="E33" s="369">
        <v>0</v>
      </c>
      <c r="F33" s="370">
        <v>26</v>
      </c>
      <c r="G33" s="367">
        <v>8</v>
      </c>
      <c r="H33" s="368">
        <v>7</v>
      </c>
      <c r="I33" s="369">
        <v>0</v>
      </c>
      <c r="J33" s="369">
        <v>15</v>
      </c>
      <c r="K33" s="154">
        <v>13</v>
      </c>
      <c r="L33" s="368">
        <v>14</v>
      </c>
      <c r="M33" s="369">
        <v>0</v>
      </c>
      <c r="N33" s="370">
        <v>27</v>
      </c>
      <c r="O33" s="367">
        <v>7</v>
      </c>
      <c r="P33" s="368">
        <v>6</v>
      </c>
      <c r="Q33" s="369">
        <v>0</v>
      </c>
      <c r="R33" s="369">
        <v>13</v>
      </c>
      <c r="S33" s="371">
        <v>0.875</v>
      </c>
      <c r="T33" s="115">
        <v>0.8571428571428571</v>
      </c>
      <c r="U33" s="372">
        <v>0</v>
      </c>
      <c r="V33" s="373">
        <v>0.8666666666666667</v>
      </c>
      <c r="W33" s="141"/>
    </row>
    <row r="34" spans="1:23" ht="15" customHeight="1" x14ac:dyDescent="0.25">
      <c r="A34" s="86" t="s">
        <v>200</v>
      </c>
      <c r="B34" s="122" t="s">
        <v>201</v>
      </c>
      <c r="C34" s="367">
        <v>133</v>
      </c>
      <c r="D34" s="368">
        <v>93</v>
      </c>
      <c r="E34" s="369">
        <v>0</v>
      </c>
      <c r="F34" s="370">
        <v>226</v>
      </c>
      <c r="G34" s="367">
        <v>141</v>
      </c>
      <c r="H34" s="368">
        <v>109</v>
      </c>
      <c r="I34" s="369">
        <v>0</v>
      </c>
      <c r="J34" s="369">
        <v>250</v>
      </c>
      <c r="K34" s="154">
        <v>122</v>
      </c>
      <c r="L34" s="368">
        <v>94</v>
      </c>
      <c r="M34" s="369">
        <v>0</v>
      </c>
      <c r="N34" s="370">
        <v>216</v>
      </c>
      <c r="O34" s="367">
        <v>98</v>
      </c>
      <c r="P34" s="368">
        <v>76</v>
      </c>
      <c r="Q34" s="369">
        <v>0</v>
      </c>
      <c r="R34" s="369">
        <v>174</v>
      </c>
      <c r="S34" s="371">
        <v>0.69503546099290781</v>
      </c>
      <c r="T34" s="115">
        <v>0.69724770642201839</v>
      </c>
      <c r="U34" s="372">
        <v>0</v>
      </c>
      <c r="V34" s="373">
        <v>0.69599999999999995</v>
      </c>
      <c r="W34" s="141"/>
    </row>
    <row r="35" spans="1:23" ht="15" customHeight="1" x14ac:dyDescent="0.25">
      <c r="A35" s="86" t="s">
        <v>185</v>
      </c>
      <c r="B35" s="122" t="s">
        <v>202</v>
      </c>
      <c r="C35" s="367">
        <v>31</v>
      </c>
      <c r="D35" s="368">
        <v>45</v>
      </c>
      <c r="E35" s="369">
        <v>0</v>
      </c>
      <c r="F35" s="370">
        <v>76</v>
      </c>
      <c r="G35" s="367">
        <v>28</v>
      </c>
      <c r="H35" s="368">
        <v>62</v>
      </c>
      <c r="I35" s="369">
        <v>0</v>
      </c>
      <c r="J35" s="369">
        <v>90</v>
      </c>
      <c r="K35" s="154">
        <v>40</v>
      </c>
      <c r="L35" s="368">
        <v>44</v>
      </c>
      <c r="M35" s="369">
        <v>0</v>
      </c>
      <c r="N35" s="370">
        <v>84</v>
      </c>
      <c r="O35" s="367">
        <v>26</v>
      </c>
      <c r="P35" s="368">
        <v>47</v>
      </c>
      <c r="Q35" s="369">
        <v>0</v>
      </c>
      <c r="R35" s="369">
        <v>73</v>
      </c>
      <c r="S35" s="371">
        <v>0.9285714285714286</v>
      </c>
      <c r="T35" s="115">
        <v>0.75806451612903225</v>
      </c>
      <c r="U35" s="372">
        <v>0</v>
      </c>
      <c r="V35" s="373">
        <v>0.81111111111111112</v>
      </c>
      <c r="W35" s="141"/>
    </row>
    <row r="36" spans="1:23" ht="15" customHeight="1" x14ac:dyDescent="0.25">
      <c r="A36" s="86" t="s">
        <v>170</v>
      </c>
      <c r="B36" s="122" t="s">
        <v>203</v>
      </c>
      <c r="C36" s="367">
        <v>335</v>
      </c>
      <c r="D36" s="368">
        <v>8</v>
      </c>
      <c r="E36" s="369">
        <v>0</v>
      </c>
      <c r="F36" s="370">
        <v>343</v>
      </c>
      <c r="G36" s="367" t="s">
        <v>98</v>
      </c>
      <c r="H36" s="368" t="s">
        <v>98</v>
      </c>
      <c r="I36" s="369">
        <v>0</v>
      </c>
      <c r="J36" s="369">
        <v>362</v>
      </c>
      <c r="K36" s="154">
        <v>354</v>
      </c>
      <c r="L36" s="368">
        <v>7</v>
      </c>
      <c r="M36" s="369">
        <v>0</v>
      </c>
      <c r="N36" s="370">
        <v>361</v>
      </c>
      <c r="O36" s="367" t="s">
        <v>98</v>
      </c>
      <c r="P36" s="368" t="s">
        <v>98</v>
      </c>
      <c r="Q36" s="369">
        <v>0</v>
      </c>
      <c r="R36" s="369">
        <v>324</v>
      </c>
      <c r="S36" s="371">
        <v>0.8994413407821229</v>
      </c>
      <c r="T36" s="115">
        <v>0.5</v>
      </c>
      <c r="U36" s="372">
        <v>0</v>
      </c>
      <c r="V36" s="373">
        <v>0.89502762430939231</v>
      </c>
      <c r="W36" s="141"/>
    </row>
    <row r="37" spans="1:23" ht="15" customHeight="1" x14ac:dyDescent="0.25">
      <c r="A37" s="86" t="s">
        <v>185</v>
      </c>
      <c r="B37" s="122" t="s">
        <v>204</v>
      </c>
      <c r="C37" s="367">
        <v>295</v>
      </c>
      <c r="D37" s="368" t="s">
        <v>98</v>
      </c>
      <c r="E37" s="369" t="s">
        <v>98</v>
      </c>
      <c r="F37" s="370">
        <v>455</v>
      </c>
      <c r="G37" s="367">
        <v>277</v>
      </c>
      <c r="H37" s="368">
        <v>163</v>
      </c>
      <c r="I37" s="369">
        <v>0</v>
      </c>
      <c r="J37" s="369">
        <v>440</v>
      </c>
      <c r="K37" s="154">
        <v>257</v>
      </c>
      <c r="L37" s="368" t="s">
        <v>98</v>
      </c>
      <c r="M37" s="369" t="s">
        <v>98</v>
      </c>
      <c r="N37" s="370">
        <v>405</v>
      </c>
      <c r="O37" s="367">
        <v>169</v>
      </c>
      <c r="P37" s="368">
        <v>99</v>
      </c>
      <c r="Q37" s="369">
        <v>0</v>
      </c>
      <c r="R37" s="369">
        <v>268</v>
      </c>
      <c r="S37" s="371">
        <v>0.61010830324909748</v>
      </c>
      <c r="T37" s="115">
        <v>0.6073619631901841</v>
      </c>
      <c r="U37" s="372">
        <v>0</v>
      </c>
      <c r="V37" s="373">
        <v>0.60909090909090913</v>
      </c>
      <c r="W37" s="141"/>
    </row>
    <row r="38" spans="1:23" ht="15" customHeight="1" x14ac:dyDescent="0.25">
      <c r="A38" s="86" t="s">
        <v>185</v>
      </c>
      <c r="B38" s="122" t="s">
        <v>205</v>
      </c>
      <c r="C38" s="367">
        <v>156</v>
      </c>
      <c r="D38" s="368" t="s">
        <v>98</v>
      </c>
      <c r="E38" s="369" t="s">
        <v>98</v>
      </c>
      <c r="F38" s="370">
        <v>230</v>
      </c>
      <c r="G38" s="367">
        <v>249</v>
      </c>
      <c r="H38" s="368">
        <v>125</v>
      </c>
      <c r="I38" s="369">
        <v>0</v>
      </c>
      <c r="J38" s="369">
        <v>374</v>
      </c>
      <c r="K38" s="154">
        <v>206</v>
      </c>
      <c r="L38" s="368" t="s">
        <v>98</v>
      </c>
      <c r="M38" s="369" t="s">
        <v>98</v>
      </c>
      <c r="N38" s="370">
        <v>316</v>
      </c>
      <c r="O38" s="367">
        <v>154</v>
      </c>
      <c r="P38" s="368">
        <v>76</v>
      </c>
      <c r="Q38" s="369">
        <v>0</v>
      </c>
      <c r="R38" s="369">
        <v>230</v>
      </c>
      <c r="S38" s="371">
        <v>0.61847389558232935</v>
      </c>
      <c r="T38" s="115">
        <v>0.60799999999999998</v>
      </c>
      <c r="U38" s="372">
        <v>0</v>
      </c>
      <c r="V38" s="373">
        <v>0.61497326203208558</v>
      </c>
      <c r="W38" s="141"/>
    </row>
    <row r="39" spans="1:23" ht="15" customHeight="1" x14ac:dyDescent="0.25">
      <c r="A39" s="86" t="s">
        <v>188</v>
      </c>
      <c r="B39" s="122" t="s">
        <v>206</v>
      </c>
      <c r="C39" s="367">
        <v>0</v>
      </c>
      <c r="D39" s="368">
        <v>14</v>
      </c>
      <c r="E39" s="369">
        <v>0</v>
      </c>
      <c r="F39" s="370">
        <v>14</v>
      </c>
      <c r="G39" s="367" t="s">
        <v>98</v>
      </c>
      <c r="H39" s="368" t="s">
        <v>98</v>
      </c>
      <c r="I39" s="369">
        <v>0</v>
      </c>
      <c r="J39" s="369">
        <v>260</v>
      </c>
      <c r="K39" s="154">
        <v>6</v>
      </c>
      <c r="L39" s="368">
        <v>750</v>
      </c>
      <c r="M39" s="369">
        <v>0</v>
      </c>
      <c r="N39" s="370">
        <v>756</v>
      </c>
      <c r="O39" s="367" t="s">
        <v>98</v>
      </c>
      <c r="P39" s="368" t="s">
        <v>98</v>
      </c>
      <c r="Q39" s="369">
        <v>0</v>
      </c>
      <c r="R39" s="369">
        <v>199</v>
      </c>
      <c r="S39" s="371">
        <v>1</v>
      </c>
      <c r="T39" s="115">
        <v>0.76171875</v>
      </c>
      <c r="U39" s="372">
        <v>0</v>
      </c>
      <c r="V39" s="373">
        <v>0.76538461538461533</v>
      </c>
      <c r="W39" s="141"/>
    </row>
    <row r="40" spans="1:23" ht="15" customHeight="1" x14ac:dyDescent="0.25">
      <c r="A40" s="86" t="s">
        <v>188</v>
      </c>
      <c r="B40" s="122" t="s">
        <v>207</v>
      </c>
      <c r="C40" s="367">
        <v>17</v>
      </c>
      <c r="D40" s="368">
        <v>770</v>
      </c>
      <c r="E40" s="369">
        <v>0</v>
      </c>
      <c r="F40" s="370">
        <v>787</v>
      </c>
      <c r="G40" s="367">
        <v>6</v>
      </c>
      <c r="H40" s="368">
        <v>814</v>
      </c>
      <c r="I40" s="369">
        <v>0</v>
      </c>
      <c r="J40" s="369">
        <v>820</v>
      </c>
      <c r="K40" s="154">
        <v>43</v>
      </c>
      <c r="L40" s="368">
        <v>2625</v>
      </c>
      <c r="M40" s="369">
        <v>0</v>
      </c>
      <c r="N40" s="370">
        <v>2668</v>
      </c>
      <c r="O40" s="367" t="s">
        <v>98</v>
      </c>
      <c r="P40" s="368" t="s">
        <v>98</v>
      </c>
      <c r="Q40" s="369">
        <v>0</v>
      </c>
      <c r="R40" s="369">
        <v>658</v>
      </c>
      <c r="S40" s="371" t="s">
        <v>98</v>
      </c>
      <c r="T40" s="115" t="s">
        <v>98</v>
      </c>
      <c r="U40" s="372">
        <v>0</v>
      </c>
      <c r="V40" s="373">
        <v>0.80243902439024395</v>
      </c>
      <c r="W40" s="141"/>
    </row>
    <row r="41" spans="1:23" ht="15" customHeight="1" x14ac:dyDescent="0.25">
      <c r="A41" s="86" t="s">
        <v>178</v>
      </c>
      <c r="B41" s="122" t="s">
        <v>208</v>
      </c>
      <c r="C41" s="367" t="s">
        <v>98</v>
      </c>
      <c r="D41" s="368">
        <v>118</v>
      </c>
      <c r="E41" s="369" t="s">
        <v>98</v>
      </c>
      <c r="F41" s="370">
        <v>121</v>
      </c>
      <c r="G41" s="367">
        <v>0</v>
      </c>
      <c r="H41" s="368">
        <v>91</v>
      </c>
      <c r="I41" s="369">
        <v>0</v>
      </c>
      <c r="J41" s="369">
        <v>91</v>
      </c>
      <c r="K41" s="154" t="s">
        <v>98</v>
      </c>
      <c r="L41" s="368">
        <v>218</v>
      </c>
      <c r="M41" s="369" t="s">
        <v>98</v>
      </c>
      <c r="N41" s="370">
        <v>223</v>
      </c>
      <c r="O41" s="367">
        <v>0</v>
      </c>
      <c r="P41" s="368">
        <v>63</v>
      </c>
      <c r="Q41" s="369">
        <v>0</v>
      </c>
      <c r="R41" s="369">
        <v>63</v>
      </c>
      <c r="S41" s="371">
        <v>0</v>
      </c>
      <c r="T41" s="115">
        <v>0.69230769230769229</v>
      </c>
      <c r="U41" s="372">
        <v>0</v>
      </c>
      <c r="V41" s="373">
        <v>0.69230769230769229</v>
      </c>
      <c r="W41" s="141"/>
    </row>
    <row r="42" spans="1:23" ht="15" customHeight="1" x14ac:dyDescent="0.25">
      <c r="A42" s="86" t="s">
        <v>178</v>
      </c>
      <c r="B42" s="122" t="s">
        <v>209</v>
      </c>
      <c r="C42" s="367">
        <v>50</v>
      </c>
      <c r="D42" s="368">
        <v>912</v>
      </c>
      <c r="E42" s="369" t="s">
        <v>98</v>
      </c>
      <c r="F42" s="370">
        <v>965</v>
      </c>
      <c r="G42" s="367" t="s">
        <v>98</v>
      </c>
      <c r="H42" s="368">
        <v>898</v>
      </c>
      <c r="I42" s="369" t="s">
        <v>98</v>
      </c>
      <c r="J42" s="369">
        <v>949</v>
      </c>
      <c r="K42" s="154" t="s">
        <v>98</v>
      </c>
      <c r="L42" s="368">
        <v>3119</v>
      </c>
      <c r="M42" s="369" t="s">
        <v>98</v>
      </c>
      <c r="N42" s="370">
        <v>3293</v>
      </c>
      <c r="O42" s="367">
        <v>34</v>
      </c>
      <c r="P42" s="368">
        <v>620</v>
      </c>
      <c r="Q42" s="369">
        <v>0</v>
      </c>
      <c r="R42" s="369">
        <v>654</v>
      </c>
      <c r="S42" s="371" t="s">
        <v>98</v>
      </c>
      <c r="T42" s="115">
        <v>0.69042316258351888</v>
      </c>
      <c r="U42" s="372">
        <v>0</v>
      </c>
      <c r="V42" s="373">
        <v>0.6891464699683878</v>
      </c>
      <c r="W42" s="141"/>
    </row>
    <row r="43" spans="1:23" ht="15" customHeight="1" x14ac:dyDescent="0.25">
      <c r="A43" s="86" t="s">
        <v>178</v>
      </c>
      <c r="B43" s="122" t="s">
        <v>210</v>
      </c>
      <c r="C43" s="367">
        <v>6</v>
      </c>
      <c r="D43" s="368">
        <v>28</v>
      </c>
      <c r="E43" s="369" t="s">
        <v>98</v>
      </c>
      <c r="F43" s="370">
        <v>35</v>
      </c>
      <c r="G43" s="367" t="s">
        <v>98</v>
      </c>
      <c r="H43" s="368" t="s">
        <v>98</v>
      </c>
      <c r="I43" s="369">
        <v>0</v>
      </c>
      <c r="J43" s="369">
        <v>20</v>
      </c>
      <c r="K43" s="154" t="s">
        <v>98</v>
      </c>
      <c r="L43" s="368">
        <v>110</v>
      </c>
      <c r="M43" s="369" t="s">
        <v>98</v>
      </c>
      <c r="N43" s="370">
        <v>124</v>
      </c>
      <c r="O43" s="367">
        <v>0</v>
      </c>
      <c r="P43" s="368">
        <v>17</v>
      </c>
      <c r="Q43" s="369">
        <v>0</v>
      </c>
      <c r="R43" s="369">
        <v>17</v>
      </c>
      <c r="S43" s="371">
        <v>0</v>
      </c>
      <c r="T43" s="115" t="s">
        <v>98</v>
      </c>
      <c r="U43" s="372">
        <v>0</v>
      </c>
      <c r="V43" s="373">
        <v>0.85</v>
      </c>
      <c r="W43" s="141"/>
    </row>
    <row r="44" spans="1:23" ht="15" customHeight="1" x14ac:dyDescent="0.25">
      <c r="A44" s="86" t="s">
        <v>211</v>
      </c>
      <c r="B44" s="122" t="s">
        <v>212</v>
      </c>
      <c r="C44" s="367">
        <v>9</v>
      </c>
      <c r="D44" s="368">
        <v>0</v>
      </c>
      <c r="E44" s="369">
        <v>0</v>
      </c>
      <c r="F44" s="370">
        <v>9</v>
      </c>
      <c r="G44" s="367" t="s">
        <v>98</v>
      </c>
      <c r="H44" s="368" t="s">
        <v>98</v>
      </c>
      <c r="I44" s="369">
        <v>0</v>
      </c>
      <c r="J44" s="369">
        <v>22</v>
      </c>
      <c r="K44" s="154">
        <v>25</v>
      </c>
      <c r="L44" s="368">
        <v>0</v>
      </c>
      <c r="M44" s="369">
        <v>0</v>
      </c>
      <c r="N44" s="370">
        <v>25</v>
      </c>
      <c r="O44" s="367">
        <v>0</v>
      </c>
      <c r="P44" s="368">
        <v>0</v>
      </c>
      <c r="Q44" s="369">
        <v>0</v>
      </c>
      <c r="R44" s="369">
        <v>0</v>
      </c>
      <c r="S44" s="371">
        <v>0</v>
      </c>
      <c r="T44" s="115">
        <v>0</v>
      </c>
      <c r="U44" s="372">
        <v>0</v>
      </c>
      <c r="V44" s="373">
        <v>0</v>
      </c>
      <c r="W44" s="141"/>
    </row>
    <row r="45" spans="1:23" ht="15" customHeight="1" x14ac:dyDescent="0.25">
      <c r="A45" s="86" t="s">
        <v>188</v>
      </c>
      <c r="B45" s="122" t="s">
        <v>213</v>
      </c>
      <c r="C45" s="367">
        <v>0</v>
      </c>
      <c r="D45" s="368">
        <v>0</v>
      </c>
      <c r="E45" s="369">
        <v>0</v>
      </c>
      <c r="F45" s="370">
        <v>0</v>
      </c>
      <c r="G45" s="367">
        <v>0</v>
      </c>
      <c r="H45" s="368">
        <v>37</v>
      </c>
      <c r="I45" s="369">
        <v>0</v>
      </c>
      <c r="J45" s="369">
        <v>37</v>
      </c>
      <c r="K45" s="154">
        <v>0</v>
      </c>
      <c r="L45" s="368" t="s">
        <v>98</v>
      </c>
      <c r="M45" s="369">
        <v>0</v>
      </c>
      <c r="N45" s="370" t="s">
        <v>98</v>
      </c>
      <c r="O45" s="367">
        <v>0</v>
      </c>
      <c r="P45" s="368">
        <v>28</v>
      </c>
      <c r="Q45" s="369">
        <v>0</v>
      </c>
      <c r="R45" s="369">
        <v>28</v>
      </c>
      <c r="S45" s="371">
        <v>0</v>
      </c>
      <c r="T45" s="115">
        <v>0.7567567567567568</v>
      </c>
      <c r="U45" s="372">
        <v>0</v>
      </c>
      <c r="V45" s="373">
        <v>0.7567567567567568</v>
      </c>
      <c r="W45" s="141"/>
    </row>
    <row r="46" spans="1:23" ht="15" customHeight="1" x14ac:dyDescent="0.25">
      <c r="A46" s="86" t="s">
        <v>185</v>
      </c>
      <c r="B46" s="122" t="s">
        <v>214</v>
      </c>
      <c r="C46" s="367">
        <v>9</v>
      </c>
      <c r="D46" s="368">
        <v>47</v>
      </c>
      <c r="E46" s="369">
        <v>0</v>
      </c>
      <c r="F46" s="370">
        <v>56</v>
      </c>
      <c r="G46" s="367" t="s">
        <v>98</v>
      </c>
      <c r="H46" s="368" t="s">
        <v>98</v>
      </c>
      <c r="I46" s="369">
        <v>0</v>
      </c>
      <c r="J46" s="369">
        <v>28</v>
      </c>
      <c r="K46" s="154">
        <v>8</v>
      </c>
      <c r="L46" s="368">
        <v>33</v>
      </c>
      <c r="M46" s="369">
        <v>0</v>
      </c>
      <c r="N46" s="370">
        <v>41</v>
      </c>
      <c r="O46" s="367">
        <v>0</v>
      </c>
      <c r="P46" s="368">
        <v>15</v>
      </c>
      <c r="Q46" s="369">
        <v>0</v>
      </c>
      <c r="R46" s="369">
        <v>15</v>
      </c>
      <c r="S46" s="371">
        <v>0</v>
      </c>
      <c r="T46" s="115" t="s">
        <v>98</v>
      </c>
      <c r="U46" s="372">
        <v>0</v>
      </c>
      <c r="V46" s="373">
        <v>0.5357142857142857</v>
      </c>
      <c r="W46" s="141"/>
    </row>
    <row r="47" spans="1:23" ht="15" customHeight="1" x14ac:dyDescent="0.25">
      <c r="A47" s="86" t="s">
        <v>185</v>
      </c>
      <c r="B47" s="122" t="s">
        <v>215</v>
      </c>
      <c r="C47" s="367" t="s">
        <v>98</v>
      </c>
      <c r="D47" s="368" t="s">
        <v>98</v>
      </c>
      <c r="E47" s="369">
        <v>0</v>
      </c>
      <c r="F47" s="370">
        <v>5</v>
      </c>
      <c r="G47" s="367">
        <v>0</v>
      </c>
      <c r="H47" s="368" t="s">
        <v>98</v>
      </c>
      <c r="I47" s="369">
        <v>0</v>
      </c>
      <c r="J47" s="369" t="s">
        <v>98</v>
      </c>
      <c r="K47" s="154" t="s">
        <v>98</v>
      </c>
      <c r="L47" s="368" t="s">
        <v>98</v>
      </c>
      <c r="M47" s="369">
        <v>0</v>
      </c>
      <c r="N47" s="370" t="s">
        <v>98</v>
      </c>
      <c r="O47" s="367">
        <v>0</v>
      </c>
      <c r="P47" s="368">
        <v>0</v>
      </c>
      <c r="Q47" s="369">
        <v>0</v>
      </c>
      <c r="R47" s="369">
        <v>0</v>
      </c>
      <c r="S47" s="371">
        <v>0</v>
      </c>
      <c r="T47" s="115">
        <v>0</v>
      </c>
      <c r="U47" s="372">
        <v>0</v>
      </c>
      <c r="V47" s="373">
        <v>0</v>
      </c>
      <c r="W47" s="141"/>
    </row>
    <row r="48" spans="1:23" ht="15" customHeight="1" x14ac:dyDescent="0.25">
      <c r="A48" s="86" t="s">
        <v>195</v>
      </c>
      <c r="B48" s="122" t="s">
        <v>216</v>
      </c>
      <c r="C48" s="367" t="s">
        <v>98</v>
      </c>
      <c r="D48" s="368">
        <v>41</v>
      </c>
      <c r="E48" s="369" t="s">
        <v>98</v>
      </c>
      <c r="F48" s="370">
        <v>81</v>
      </c>
      <c r="G48" s="367">
        <v>34</v>
      </c>
      <c r="H48" s="368">
        <v>31</v>
      </c>
      <c r="I48" s="369">
        <v>0</v>
      </c>
      <c r="J48" s="369">
        <v>65</v>
      </c>
      <c r="K48" s="154">
        <v>54</v>
      </c>
      <c r="L48" s="368" t="s">
        <v>98</v>
      </c>
      <c r="M48" s="369" t="s">
        <v>98</v>
      </c>
      <c r="N48" s="370">
        <v>103</v>
      </c>
      <c r="O48" s="367">
        <v>27</v>
      </c>
      <c r="P48" s="368">
        <v>22</v>
      </c>
      <c r="Q48" s="369">
        <v>0</v>
      </c>
      <c r="R48" s="369">
        <v>49</v>
      </c>
      <c r="S48" s="371">
        <v>0.79411764705882348</v>
      </c>
      <c r="T48" s="115">
        <v>0.70967741935483875</v>
      </c>
      <c r="U48" s="372">
        <v>0</v>
      </c>
      <c r="V48" s="373">
        <v>0.75384615384615383</v>
      </c>
      <c r="W48" s="141"/>
    </row>
    <row r="49" spans="1:23" ht="15" customHeight="1" x14ac:dyDescent="0.25">
      <c r="A49" s="86" t="s">
        <v>185</v>
      </c>
      <c r="B49" s="122" t="s">
        <v>217</v>
      </c>
      <c r="C49" s="367" t="s">
        <v>98</v>
      </c>
      <c r="D49" s="368">
        <v>175</v>
      </c>
      <c r="E49" s="369" t="s">
        <v>98</v>
      </c>
      <c r="F49" s="370">
        <v>193</v>
      </c>
      <c r="G49" s="367">
        <v>6</v>
      </c>
      <c r="H49" s="368">
        <v>76</v>
      </c>
      <c r="I49" s="369">
        <v>0</v>
      </c>
      <c r="J49" s="369">
        <v>82</v>
      </c>
      <c r="K49" s="154" t="s">
        <v>98</v>
      </c>
      <c r="L49" s="368">
        <v>611</v>
      </c>
      <c r="M49" s="369" t="s">
        <v>98</v>
      </c>
      <c r="N49" s="370">
        <v>674</v>
      </c>
      <c r="O49" s="367" t="s">
        <v>98</v>
      </c>
      <c r="P49" s="368" t="s">
        <v>98</v>
      </c>
      <c r="Q49" s="369">
        <v>0</v>
      </c>
      <c r="R49" s="369">
        <v>59</v>
      </c>
      <c r="S49" s="371" t="s">
        <v>98</v>
      </c>
      <c r="T49" s="115" t="s">
        <v>98</v>
      </c>
      <c r="U49" s="372">
        <v>0</v>
      </c>
      <c r="V49" s="373">
        <v>0.71951219512195119</v>
      </c>
      <c r="W49" s="141"/>
    </row>
    <row r="50" spans="1:23" ht="15" customHeight="1" x14ac:dyDescent="0.25">
      <c r="A50" s="86" t="s">
        <v>173</v>
      </c>
      <c r="B50" s="122" t="s">
        <v>218</v>
      </c>
      <c r="C50" s="367" t="s">
        <v>98</v>
      </c>
      <c r="D50" s="368">
        <v>417</v>
      </c>
      <c r="E50" s="369" t="s">
        <v>98</v>
      </c>
      <c r="F50" s="370">
        <v>701</v>
      </c>
      <c r="G50" s="367" t="s">
        <v>98</v>
      </c>
      <c r="H50" s="368">
        <v>507</v>
      </c>
      <c r="I50" s="369" t="s">
        <v>98</v>
      </c>
      <c r="J50" s="369">
        <v>829</v>
      </c>
      <c r="K50" s="154" t="s">
        <v>98</v>
      </c>
      <c r="L50" s="368">
        <v>529</v>
      </c>
      <c r="M50" s="369" t="s">
        <v>98</v>
      </c>
      <c r="N50" s="370">
        <v>777</v>
      </c>
      <c r="O50" s="367">
        <v>248</v>
      </c>
      <c r="P50" s="368">
        <v>337</v>
      </c>
      <c r="Q50" s="369">
        <v>0</v>
      </c>
      <c r="R50" s="369">
        <v>585</v>
      </c>
      <c r="S50" s="371">
        <v>0.77258566978193144</v>
      </c>
      <c r="T50" s="115">
        <v>0.66469428007889542</v>
      </c>
      <c r="U50" s="372">
        <v>0</v>
      </c>
      <c r="V50" s="373">
        <v>0.7056694813027744</v>
      </c>
      <c r="W50" s="141"/>
    </row>
    <row r="51" spans="1:23" ht="15" customHeight="1" x14ac:dyDescent="0.25">
      <c r="A51" s="86" t="s">
        <v>219</v>
      </c>
      <c r="B51" s="122" t="s">
        <v>220</v>
      </c>
      <c r="C51" s="367">
        <v>95</v>
      </c>
      <c r="D51" s="368">
        <v>1337</v>
      </c>
      <c r="E51" s="369">
        <v>5</v>
      </c>
      <c r="F51" s="370">
        <v>1437</v>
      </c>
      <c r="G51" s="367">
        <v>87</v>
      </c>
      <c r="H51" s="368">
        <v>1550</v>
      </c>
      <c r="I51" s="369">
        <v>0</v>
      </c>
      <c r="J51" s="369">
        <v>1637</v>
      </c>
      <c r="K51" s="154">
        <v>76</v>
      </c>
      <c r="L51" s="368">
        <v>1127</v>
      </c>
      <c r="M51" s="369">
        <v>5</v>
      </c>
      <c r="N51" s="370">
        <v>1208</v>
      </c>
      <c r="O51" s="367">
        <v>60</v>
      </c>
      <c r="P51" s="368">
        <v>1135</v>
      </c>
      <c r="Q51" s="369">
        <v>0</v>
      </c>
      <c r="R51" s="369">
        <v>1195</v>
      </c>
      <c r="S51" s="371">
        <v>0.68965517241379315</v>
      </c>
      <c r="T51" s="115">
        <v>0.73225806451612907</v>
      </c>
      <c r="U51" s="372">
        <v>0</v>
      </c>
      <c r="V51" s="373">
        <v>0.7299938912645082</v>
      </c>
      <c r="W51" s="141"/>
    </row>
    <row r="52" spans="1:23" ht="15" customHeight="1" x14ac:dyDescent="0.25">
      <c r="A52" s="86" t="s">
        <v>221</v>
      </c>
      <c r="B52" s="122" t="s">
        <v>222</v>
      </c>
      <c r="C52" s="367">
        <v>0</v>
      </c>
      <c r="D52" s="368">
        <v>0</v>
      </c>
      <c r="E52" s="369">
        <v>0</v>
      </c>
      <c r="F52" s="370">
        <v>0</v>
      </c>
      <c r="G52" s="367">
        <v>0</v>
      </c>
      <c r="H52" s="368" t="s">
        <v>98</v>
      </c>
      <c r="I52" s="369">
        <v>0</v>
      </c>
      <c r="J52" s="369" t="s">
        <v>98</v>
      </c>
      <c r="K52" s="154">
        <v>0</v>
      </c>
      <c r="L52" s="368">
        <v>0</v>
      </c>
      <c r="M52" s="369">
        <v>0</v>
      </c>
      <c r="N52" s="370">
        <v>0</v>
      </c>
      <c r="O52" s="367">
        <v>0</v>
      </c>
      <c r="P52" s="368" t="s">
        <v>98</v>
      </c>
      <c r="Q52" s="369">
        <v>0</v>
      </c>
      <c r="R52" s="369" t="s">
        <v>98</v>
      </c>
      <c r="S52" s="371">
        <v>0</v>
      </c>
      <c r="T52" s="115">
        <v>1</v>
      </c>
      <c r="U52" s="372">
        <v>0</v>
      </c>
      <c r="V52" s="373">
        <v>1</v>
      </c>
      <c r="W52" s="141"/>
    </row>
    <row r="53" spans="1:23" ht="15" customHeight="1" x14ac:dyDescent="0.25">
      <c r="A53" s="86" t="s">
        <v>211</v>
      </c>
      <c r="B53" s="122" t="s">
        <v>223</v>
      </c>
      <c r="C53" s="367" t="s">
        <v>98</v>
      </c>
      <c r="D53" s="368" t="s">
        <v>98</v>
      </c>
      <c r="E53" s="369">
        <v>0</v>
      </c>
      <c r="F53" s="370">
        <v>9</v>
      </c>
      <c r="G53" s="367">
        <v>0</v>
      </c>
      <c r="H53" s="368">
        <v>12</v>
      </c>
      <c r="I53" s="369">
        <v>0</v>
      </c>
      <c r="J53" s="369">
        <v>12</v>
      </c>
      <c r="K53" s="154" t="s">
        <v>98</v>
      </c>
      <c r="L53" s="368" t="s">
        <v>98</v>
      </c>
      <c r="M53" s="369">
        <v>0</v>
      </c>
      <c r="N53" s="370">
        <v>10</v>
      </c>
      <c r="O53" s="367">
        <v>0</v>
      </c>
      <c r="P53" s="368">
        <v>6</v>
      </c>
      <c r="Q53" s="369">
        <v>0</v>
      </c>
      <c r="R53" s="369">
        <v>6</v>
      </c>
      <c r="S53" s="371">
        <v>0</v>
      </c>
      <c r="T53" s="115">
        <v>0.5</v>
      </c>
      <c r="U53" s="372">
        <v>0</v>
      </c>
      <c r="V53" s="373">
        <v>0.5</v>
      </c>
      <c r="W53" s="141"/>
    </row>
    <row r="54" spans="1:23" ht="15" customHeight="1" x14ac:dyDescent="0.25">
      <c r="A54" s="86" t="s">
        <v>178</v>
      </c>
      <c r="B54" s="122" t="s">
        <v>224</v>
      </c>
      <c r="C54" s="367">
        <v>0</v>
      </c>
      <c r="D54" s="368">
        <v>44</v>
      </c>
      <c r="E54" s="369">
        <v>0</v>
      </c>
      <c r="F54" s="370">
        <v>44</v>
      </c>
      <c r="G54" s="367">
        <v>0</v>
      </c>
      <c r="H54" s="368" t="s">
        <v>98</v>
      </c>
      <c r="I54" s="369">
        <v>0</v>
      </c>
      <c r="J54" s="369" t="s">
        <v>98</v>
      </c>
      <c r="K54" s="154">
        <v>0</v>
      </c>
      <c r="L54" s="368">
        <v>42</v>
      </c>
      <c r="M54" s="369">
        <v>0</v>
      </c>
      <c r="N54" s="370">
        <v>42</v>
      </c>
      <c r="O54" s="367">
        <v>0</v>
      </c>
      <c r="P54" s="368">
        <v>0</v>
      </c>
      <c r="Q54" s="369">
        <v>0</v>
      </c>
      <c r="R54" s="369">
        <v>0</v>
      </c>
      <c r="S54" s="371">
        <v>0</v>
      </c>
      <c r="T54" s="115">
        <v>0</v>
      </c>
      <c r="U54" s="372">
        <v>0</v>
      </c>
      <c r="V54" s="373">
        <v>0</v>
      </c>
      <c r="W54" s="141"/>
    </row>
    <row r="55" spans="1:23" ht="15" customHeight="1" x14ac:dyDescent="0.25">
      <c r="A55" s="86" t="s">
        <v>178</v>
      </c>
      <c r="B55" s="122" t="s">
        <v>225</v>
      </c>
      <c r="C55" s="367">
        <v>0</v>
      </c>
      <c r="D55" s="368">
        <v>0</v>
      </c>
      <c r="E55" s="369">
        <v>0</v>
      </c>
      <c r="F55" s="370">
        <v>0</v>
      </c>
      <c r="G55" s="367">
        <v>0</v>
      </c>
      <c r="H55" s="368">
        <v>28</v>
      </c>
      <c r="I55" s="369">
        <v>0</v>
      </c>
      <c r="J55" s="369">
        <v>28</v>
      </c>
      <c r="K55" s="154">
        <v>0</v>
      </c>
      <c r="L55" s="368" t="s">
        <v>98</v>
      </c>
      <c r="M55" s="369">
        <v>0</v>
      </c>
      <c r="N55" s="370" t="s">
        <v>98</v>
      </c>
      <c r="O55" s="367">
        <v>0</v>
      </c>
      <c r="P55" s="368">
        <v>27</v>
      </c>
      <c r="Q55" s="369">
        <v>0</v>
      </c>
      <c r="R55" s="369">
        <v>27</v>
      </c>
      <c r="S55" s="371">
        <v>0</v>
      </c>
      <c r="T55" s="115">
        <v>0.9642857142857143</v>
      </c>
      <c r="U55" s="372">
        <v>0</v>
      </c>
      <c r="V55" s="373">
        <v>0.9642857142857143</v>
      </c>
      <c r="W55" s="141"/>
    </row>
    <row r="56" spans="1:23" ht="15" customHeight="1" x14ac:dyDescent="0.25">
      <c r="A56" s="86" t="s">
        <v>221</v>
      </c>
      <c r="B56" s="122" t="s">
        <v>226</v>
      </c>
      <c r="C56" s="367">
        <v>0</v>
      </c>
      <c r="D56" s="368">
        <v>82</v>
      </c>
      <c r="E56" s="369">
        <v>0</v>
      </c>
      <c r="F56" s="370">
        <v>82</v>
      </c>
      <c r="G56" s="367">
        <v>0</v>
      </c>
      <c r="H56" s="368">
        <v>109</v>
      </c>
      <c r="I56" s="369">
        <v>0</v>
      </c>
      <c r="J56" s="369">
        <v>109</v>
      </c>
      <c r="K56" s="154" t="s">
        <v>98</v>
      </c>
      <c r="L56" s="368" t="s">
        <v>98</v>
      </c>
      <c r="M56" s="369">
        <v>0</v>
      </c>
      <c r="N56" s="370">
        <v>87</v>
      </c>
      <c r="O56" s="367">
        <v>0</v>
      </c>
      <c r="P56" s="368">
        <v>84</v>
      </c>
      <c r="Q56" s="369">
        <v>0</v>
      </c>
      <c r="R56" s="369">
        <v>84</v>
      </c>
      <c r="S56" s="371">
        <v>0</v>
      </c>
      <c r="T56" s="115">
        <v>0.77064220183486243</v>
      </c>
      <c r="U56" s="372">
        <v>0</v>
      </c>
      <c r="V56" s="373">
        <v>0.77064220183486243</v>
      </c>
      <c r="W56" s="141"/>
    </row>
    <row r="57" spans="1:23" ht="15" customHeight="1" x14ac:dyDescent="0.25">
      <c r="A57" s="86" t="s">
        <v>227</v>
      </c>
      <c r="B57" s="122" t="s">
        <v>228</v>
      </c>
      <c r="C57" s="367">
        <v>550</v>
      </c>
      <c r="D57" s="368" t="s">
        <v>98</v>
      </c>
      <c r="E57" s="369" t="s">
        <v>98</v>
      </c>
      <c r="F57" s="370">
        <v>589</v>
      </c>
      <c r="G57" s="367">
        <v>813</v>
      </c>
      <c r="H57" s="368">
        <v>48</v>
      </c>
      <c r="I57" s="369">
        <v>0</v>
      </c>
      <c r="J57" s="369">
        <v>861</v>
      </c>
      <c r="K57" s="154">
        <v>990</v>
      </c>
      <c r="L57" s="368" t="s">
        <v>98</v>
      </c>
      <c r="M57" s="369" t="s">
        <v>98</v>
      </c>
      <c r="N57" s="370">
        <v>1049</v>
      </c>
      <c r="O57" s="367">
        <v>504</v>
      </c>
      <c r="P57" s="368">
        <v>29</v>
      </c>
      <c r="Q57" s="369">
        <v>0</v>
      </c>
      <c r="R57" s="369">
        <v>533</v>
      </c>
      <c r="S57" s="371">
        <v>0.61992619926199266</v>
      </c>
      <c r="T57" s="115">
        <v>0.60416666666666663</v>
      </c>
      <c r="U57" s="372">
        <v>0</v>
      </c>
      <c r="V57" s="373">
        <v>0.61904761904761907</v>
      </c>
      <c r="W57" s="141"/>
    </row>
    <row r="58" spans="1:23" ht="15" customHeight="1" x14ac:dyDescent="0.25">
      <c r="A58" s="86" t="s">
        <v>170</v>
      </c>
      <c r="B58" s="122" t="s">
        <v>229</v>
      </c>
      <c r="C58" s="367">
        <v>71</v>
      </c>
      <c r="D58" s="368" t="s">
        <v>98</v>
      </c>
      <c r="E58" s="369" t="s">
        <v>98</v>
      </c>
      <c r="F58" s="370">
        <v>82</v>
      </c>
      <c r="G58" s="367">
        <v>51</v>
      </c>
      <c r="H58" s="368">
        <v>14</v>
      </c>
      <c r="I58" s="369">
        <v>0</v>
      </c>
      <c r="J58" s="369">
        <v>65</v>
      </c>
      <c r="K58" s="154">
        <v>78</v>
      </c>
      <c r="L58" s="368" t="s">
        <v>98</v>
      </c>
      <c r="M58" s="369" t="s">
        <v>98</v>
      </c>
      <c r="N58" s="370">
        <v>88</v>
      </c>
      <c r="O58" s="367">
        <v>45</v>
      </c>
      <c r="P58" s="368">
        <v>10</v>
      </c>
      <c r="Q58" s="369">
        <v>0</v>
      </c>
      <c r="R58" s="369">
        <v>55</v>
      </c>
      <c r="S58" s="371">
        <v>0.88235294117647056</v>
      </c>
      <c r="T58" s="115">
        <v>0.7142857142857143</v>
      </c>
      <c r="U58" s="372">
        <v>0</v>
      </c>
      <c r="V58" s="373">
        <v>0.84615384615384615</v>
      </c>
      <c r="W58" s="141"/>
    </row>
    <row r="59" spans="1:23" ht="15" customHeight="1" x14ac:dyDescent="0.25">
      <c r="A59" s="86" t="s">
        <v>188</v>
      </c>
      <c r="B59" s="122" t="s">
        <v>230</v>
      </c>
      <c r="C59" s="367" t="s">
        <v>98</v>
      </c>
      <c r="D59" s="368" t="s">
        <v>98</v>
      </c>
      <c r="E59" s="369">
        <v>0</v>
      </c>
      <c r="F59" s="370">
        <v>111</v>
      </c>
      <c r="G59" s="367">
        <v>0</v>
      </c>
      <c r="H59" s="368">
        <v>95</v>
      </c>
      <c r="I59" s="369">
        <v>0</v>
      </c>
      <c r="J59" s="369">
        <v>95</v>
      </c>
      <c r="K59" s="154">
        <v>11</v>
      </c>
      <c r="L59" s="368">
        <v>275</v>
      </c>
      <c r="M59" s="369">
        <v>0</v>
      </c>
      <c r="N59" s="370">
        <v>286</v>
      </c>
      <c r="O59" s="367">
        <v>0</v>
      </c>
      <c r="P59" s="368">
        <v>80</v>
      </c>
      <c r="Q59" s="369">
        <v>0</v>
      </c>
      <c r="R59" s="369">
        <v>80</v>
      </c>
      <c r="S59" s="371">
        <v>0</v>
      </c>
      <c r="T59" s="115">
        <v>0.84210526315789469</v>
      </c>
      <c r="U59" s="372">
        <v>0</v>
      </c>
      <c r="V59" s="373">
        <v>0.84210526315789469</v>
      </c>
      <c r="W59" s="141"/>
    </row>
    <row r="60" spans="1:23" ht="15" customHeight="1" x14ac:dyDescent="0.25">
      <c r="A60" s="86" t="s">
        <v>211</v>
      </c>
      <c r="B60" s="122" t="s">
        <v>231</v>
      </c>
      <c r="C60" s="367" t="s">
        <v>98</v>
      </c>
      <c r="D60" s="368">
        <v>196</v>
      </c>
      <c r="E60" s="369" t="s">
        <v>98</v>
      </c>
      <c r="F60" s="370">
        <v>209</v>
      </c>
      <c r="G60" s="367">
        <v>5</v>
      </c>
      <c r="H60" s="368">
        <v>180</v>
      </c>
      <c r="I60" s="369">
        <v>0</v>
      </c>
      <c r="J60" s="369">
        <v>185</v>
      </c>
      <c r="K60" s="154" t="s">
        <v>98</v>
      </c>
      <c r="L60" s="368">
        <v>345</v>
      </c>
      <c r="M60" s="369" t="s">
        <v>98</v>
      </c>
      <c r="N60" s="370">
        <v>365</v>
      </c>
      <c r="O60" s="367" t="s">
        <v>98</v>
      </c>
      <c r="P60" s="368" t="s">
        <v>98</v>
      </c>
      <c r="Q60" s="369">
        <v>0</v>
      </c>
      <c r="R60" s="369">
        <v>139</v>
      </c>
      <c r="S60" s="371" t="s">
        <v>98</v>
      </c>
      <c r="T60" s="115" t="s">
        <v>98</v>
      </c>
      <c r="U60" s="372">
        <v>0</v>
      </c>
      <c r="V60" s="373">
        <v>0.75135135135135134</v>
      </c>
      <c r="W60" s="141"/>
    </row>
    <row r="61" spans="1:23" ht="15" customHeight="1" x14ac:dyDescent="0.25">
      <c r="A61" s="86" t="s">
        <v>232</v>
      </c>
      <c r="B61" s="122" t="s">
        <v>233</v>
      </c>
      <c r="C61" s="367">
        <v>543</v>
      </c>
      <c r="D61" s="368">
        <v>499</v>
      </c>
      <c r="E61" s="369">
        <v>9</v>
      </c>
      <c r="F61" s="370">
        <v>1051</v>
      </c>
      <c r="G61" s="367">
        <v>647</v>
      </c>
      <c r="H61" s="368" t="s">
        <v>98</v>
      </c>
      <c r="I61" s="369" t="s">
        <v>98</v>
      </c>
      <c r="J61" s="369">
        <v>1261</v>
      </c>
      <c r="K61" s="154">
        <v>451</v>
      </c>
      <c r="L61" s="368">
        <v>456</v>
      </c>
      <c r="M61" s="369">
        <v>9</v>
      </c>
      <c r="N61" s="370">
        <v>916</v>
      </c>
      <c r="O61" s="367">
        <v>447</v>
      </c>
      <c r="P61" s="368" t="s">
        <v>98</v>
      </c>
      <c r="Q61" s="369" t="s">
        <v>98</v>
      </c>
      <c r="R61" s="369">
        <v>829</v>
      </c>
      <c r="S61" s="371">
        <v>0.69088098918083463</v>
      </c>
      <c r="T61" s="115">
        <v>0.62356792144026185</v>
      </c>
      <c r="U61" s="372" t="s">
        <v>98</v>
      </c>
      <c r="V61" s="373">
        <v>0.65741475019825535</v>
      </c>
      <c r="W61" s="141"/>
    </row>
    <row r="62" spans="1:23" ht="15" customHeight="1" x14ac:dyDescent="0.25">
      <c r="A62" s="86" t="s">
        <v>232</v>
      </c>
      <c r="B62" s="122" t="s">
        <v>234</v>
      </c>
      <c r="C62" s="367">
        <v>136</v>
      </c>
      <c r="D62" s="368" t="s">
        <v>98</v>
      </c>
      <c r="E62" s="369" t="s">
        <v>98</v>
      </c>
      <c r="F62" s="370">
        <v>218</v>
      </c>
      <c r="G62" s="367">
        <v>125</v>
      </c>
      <c r="H62" s="368">
        <v>77</v>
      </c>
      <c r="I62" s="369">
        <v>0</v>
      </c>
      <c r="J62" s="369">
        <v>202</v>
      </c>
      <c r="K62" s="154">
        <v>142</v>
      </c>
      <c r="L62" s="368" t="s">
        <v>98</v>
      </c>
      <c r="M62" s="369" t="s">
        <v>98</v>
      </c>
      <c r="N62" s="370">
        <v>222</v>
      </c>
      <c r="O62" s="367">
        <v>100</v>
      </c>
      <c r="P62" s="368">
        <v>56</v>
      </c>
      <c r="Q62" s="369">
        <v>0</v>
      </c>
      <c r="R62" s="369">
        <v>156</v>
      </c>
      <c r="S62" s="371">
        <v>0.8</v>
      </c>
      <c r="T62" s="115">
        <v>0.72727272727272729</v>
      </c>
      <c r="U62" s="372">
        <v>0</v>
      </c>
      <c r="V62" s="373">
        <v>0.7722772277227723</v>
      </c>
      <c r="W62" s="141"/>
    </row>
    <row r="63" spans="1:23" ht="15" customHeight="1" x14ac:dyDescent="0.25">
      <c r="A63" s="86" t="s">
        <v>232</v>
      </c>
      <c r="B63" s="122" t="s">
        <v>235</v>
      </c>
      <c r="C63" s="367">
        <v>55</v>
      </c>
      <c r="D63" s="368" t="s">
        <v>98</v>
      </c>
      <c r="E63" s="369" t="s">
        <v>98</v>
      </c>
      <c r="F63" s="370">
        <v>106</v>
      </c>
      <c r="G63" s="367">
        <v>0</v>
      </c>
      <c r="H63" s="368">
        <v>0</v>
      </c>
      <c r="I63" s="369">
        <v>0</v>
      </c>
      <c r="J63" s="369">
        <v>0</v>
      </c>
      <c r="K63" s="154">
        <v>55</v>
      </c>
      <c r="L63" s="368" t="s">
        <v>98</v>
      </c>
      <c r="M63" s="369" t="s">
        <v>98</v>
      </c>
      <c r="N63" s="370">
        <v>106</v>
      </c>
      <c r="O63" s="367">
        <v>0</v>
      </c>
      <c r="P63" s="368">
        <v>0</v>
      </c>
      <c r="Q63" s="369">
        <v>0</v>
      </c>
      <c r="R63" s="369">
        <v>0</v>
      </c>
      <c r="S63" s="371">
        <v>0</v>
      </c>
      <c r="T63" s="115">
        <v>0</v>
      </c>
      <c r="U63" s="372">
        <v>0</v>
      </c>
      <c r="V63" s="373">
        <v>0</v>
      </c>
      <c r="W63" s="141"/>
    </row>
    <row r="64" spans="1:23" ht="15" customHeight="1" x14ac:dyDescent="0.25">
      <c r="A64" s="86" t="s">
        <v>185</v>
      </c>
      <c r="B64" s="122" t="s">
        <v>236</v>
      </c>
      <c r="C64" s="367" t="s">
        <v>98</v>
      </c>
      <c r="D64" s="368" t="s">
        <v>98</v>
      </c>
      <c r="E64" s="369">
        <v>0</v>
      </c>
      <c r="F64" s="370">
        <v>11</v>
      </c>
      <c r="G64" s="367">
        <v>9</v>
      </c>
      <c r="H64" s="368">
        <v>6</v>
      </c>
      <c r="I64" s="369">
        <v>0</v>
      </c>
      <c r="J64" s="369">
        <v>15</v>
      </c>
      <c r="K64" s="154" t="s">
        <v>98</v>
      </c>
      <c r="L64" s="368" t="s">
        <v>98</v>
      </c>
      <c r="M64" s="369">
        <v>0</v>
      </c>
      <c r="N64" s="370">
        <v>18</v>
      </c>
      <c r="O64" s="367">
        <v>8</v>
      </c>
      <c r="P64" s="368">
        <v>5</v>
      </c>
      <c r="Q64" s="369">
        <v>0</v>
      </c>
      <c r="R64" s="369">
        <v>13</v>
      </c>
      <c r="S64" s="371">
        <v>0.88888888888888884</v>
      </c>
      <c r="T64" s="115">
        <v>0.83333333333333337</v>
      </c>
      <c r="U64" s="372">
        <v>0</v>
      </c>
      <c r="V64" s="373">
        <v>0.8666666666666667</v>
      </c>
      <c r="W64" s="141"/>
    </row>
    <row r="65" spans="1:23" ht="15" customHeight="1" x14ac:dyDescent="0.25">
      <c r="A65" s="86" t="s">
        <v>178</v>
      </c>
      <c r="B65" s="122" t="s">
        <v>237</v>
      </c>
      <c r="C65" s="367">
        <v>8</v>
      </c>
      <c r="D65" s="368">
        <v>26</v>
      </c>
      <c r="E65" s="369">
        <v>0</v>
      </c>
      <c r="F65" s="370">
        <v>34</v>
      </c>
      <c r="G65" s="367">
        <v>0</v>
      </c>
      <c r="H65" s="368">
        <v>18</v>
      </c>
      <c r="I65" s="369">
        <v>0</v>
      </c>
      <c r="J65" s="369">
        <v>18</v>
      </c>
      <c r="K65" s="154">
        <v>8</v>
      </c>
      <c r="L65" s="368">
        <v>38</v>
      </c>
      <c r="M65" s="369">
        <v>0</v>
      </c>
      <c r="N65" s="370">
        <v>46</v>
      </c>
      <c r="O65" s="367">
        <v>0</v>
      </c>
      <c r="P65" s="368">
        <v>9</v>
      </c>
      <c r="Q65" s="369">
        <v>0</v>
      </c>
      <c r="R65" s="369">
        <v>9</v>
      </c>
      <c r="S65" s="371">
        <v>0</v>
      </c>
      <c r="T65" s="115">
        <v>0.5</v>
      </c>
      <c r="U65" s="372">
        <v>0</v>
      </c>
      <c r="V65" s="373">
        <v>0.5</v>
      </c>
      <c r="W65" s="141"/>
    </row>
    <row r="66" spans="1:23" ht="15" customHeight="1" x14ac:dyDescent="0.25">
      <c r="A66" s="86" t="s">
        <v>185</v>
      </c>
      <c r="B66" s="122" t="s">
        <v>238</v>
      </c>
      <c r="C66" s="367" t="s">
        <v>98</v>
      </c>
      <c r="D66" s="368" t="s">
        <v>98</v>
      </c>
      <c r="E66" s="369">
        <v>0</v>
      </c>
      <c r="F66" s="370" t="s">
        <v>98</v>
      </c>
      <c r="G66" s="367" t="s">
        <v>98</v>
      </c>
      <c r="H66" s="368" t="s">
        <v>98</v>
      </c>
      <c r="I66" s="369">
        <v>0</v>
      </c>
      <c r="J66" s="369">
        <v>5</v>
      </c>
      <c r="K66" s="154" t="s">
        <v>98</v>
      </c>
      <c r="L66" s="368" t="s">
        <v>98</v>
      </c>
      <c r="M66" s="369">
        <v>0</v>
      </c>
      <c r="N66" s="370">
        <v>5</v>
      </c>
      <c r="O66" s="367" t="s">
        <v>98</v>
      </c>
      <c r="P66" s="368" t="s">
        <v>98</v>
      </c>
      <c r="Q66" s="369">
        <v>0</v>
      </c>
      <c r="R66" s="369" t="s">
        <v>98</v>
      </c>
      <c r="S66" s="371">
        <v>1</v>
      </c>
      <c r="T66" s="115">
        <v>0.75</v>
      </c>
      <c r="U66" s="372">
        <v>0</v>
      </c>
      <c r="V66" s="373" t="s">
        <v>98</v>
      </c>
      <c r="W66" s="141"/>
    </row>
    <row r="67" spans="1:23" ht="15" customHeight="1" x14ac:dyDescent="0.25">
      <c r="A67" s="86" t="s">
        <v>185</v>
      </c>
      <c r="B67" s="122" t="s">
        <v>239</v>
      </c>
      <c r="C67" s="367" t="s">
        <v>98</v>
      </c>
      <c r="D67" s="368">
        <v>76</v>
      </c>
      <c r="E67" s="369" t="s">
        <v>98</v>
      </c>
      <c r="F67" s="370">
        <v>82</v>
      </c>
      <c r="G67" s="367">
        <v>5</v>
      </c>
      <c r="H67" s="368">
        <v>95</v>
      </c>
      <c r="I67" s="369">
        <v>0</v>
      </c>
      <c r="J67" s="369">
        <v>100</v>
      </c>
      <c r="K67" s="154" t="s">
        <v>98</v>
      </c>
      <c r="L67" s="368">
        <v>56</v>
      </c>
      <c r="M67" s="369" t="s">
        <v>98</v>
      </c>
      <c r="N67" s="370">
        <v>60</v>
      </c>
      <c r="O67" s="367">
        <v>5</v>
      </c>
      <c r="P67" s="368">
        <v>85</v>
      </c>
      <c r="Q67" s="369">
        <v>0</v>
      </c>
      <c r="R67" s="369">
        <v>90</v>
      </c>
      <c r="S67" s="371">
        <v>1</v>
      </c>
      <c r="T67" s="115">
        <v>0.89473684210526316</v>
      </c>
      <c r="U67" s="372">
        <v>0</v>
      </c>
      <c r="V67" s="373">
        <v>0.9</v>
      </c>
      <c r="W67" s="141"/>
    </row>
    <row r="68" spans="1:23" ht="15" customHeight="1" x14ac:dyDescent="0.25">
      <c r="A68" s="86" t="s">
        <v>168</v>
      </c>
      <c r="B68" s="122" t="s">
        <v>240</v>
      </c>
      <c r="C68" s="367" t="s">
        <v>98</v>
      </c>
      <c r="D68" s="368">
        <v>0</v>
      </c>
      <c r="E68" s="369">
        <v>0</v>
      </c>
      <c r="F68" s="370" t="s">
        <v>98</v>
      </c>
      <c r="G68" s="367" t="s">
        <v>98</v>
      </c>
      <c r="H68" s="368" t="s">
        <v>98</v>
      </c>
      <c r="I68" s="369">
        <v>0</v>
      </c>
      <c r="J68" s="369">
        <v>8</v>
      </c>
      <c r="K68" s="154" t="s">
        <v>98</v>
      </c>
      <c r="L68" s="368" t="s">
        <v>98</v>
      </c>
      <c r="M68" s="369">
        <v>0</v>
      </c>
      <c r="N68" s="370" t="s">
        <v>98</v>
      </c>
      <c r="O68" s="367">
        <v>0</v>
      </c>
      <c r="P68" s="368" t="s">
        <v>98</v>
      </c>
      <c r="Q68" s="369">
        <v>0</v>
      </c>
      <c r="R68" s="369" t="s">
        <v>98</v>
      </c>
      <c r="S68" s="371">
        <v>0</v>
      </c>
      <c r="T68" s="115" t="s">
        <v>98</v>
      </c>
      <c r="U68" s="372">
        <v>0</v>
      </c>
      <c r="V68" s="373" t="s">
        <v>98</v>
      </c>
      <c r="W68" s="141"/>
    </row>
    <row r="69" spans="1:23" ht="15" customHeight="1" x14ac:dyDescent="0.25">
      <c r="A69" s="86" t="s">
        <v>185</v>
      </c>
      <c r="B69" s="122" t="s">
        <v>241</v>
      </c>
      <c r="C69" s="367">
        <v>114</v>
      </c>
      <c r="D69" s="368">
        <v>608</v>
      </c>
      <c r="E69" s="369">
        <v>6</v>
      </c>
      <c r="F69" s="370">
        <v>728</v>
      </c>
      <c r="G69" s="367" t="s">
        <v>98</v>
      </c>
      <c r="H69" s="368">
        <v>469</v>
      </c>
      <c r="I69" s="369" t="s">
        <v>98</v>
      </c>
      <c r="J69" s="369">
        <v>573</v>
      </c>
      <c r="K69" s="154">
        <v>98</v>
      </c>
      <c r="L69" s="368">
        <v>535</v>
      </c>
      <c r="M69" s="369">
        <v>5</v>
      </c>
      <c r="N69" s="370">
        <v>638</v>
      </c>
      <c r="O69" s="367">
        <v>86</v>
      </c>
      <c r="P69" s="368">
        <v>363</v>
      </c>
      <c r="Q69" s="369">
        <v>0</v>
      </c>
      <c r="R69" s="369">
        <v>449</v>
      </c>
      <c r="S69" s="371" t="s">
        <v>98</v>
      </c>
      <c r="T69" s="115">
        <v>0.77398720682302768</v>
      </c>
      <c r="U69" s="372">
        <v>0</v>
      </c>
      <c r="V69" s="373">
        <v>0.78359511343804533</v>
      </c>
      <c r="W69" s="141"/>
    </row>
    <row r="70" spans="1:23" ht="15" customHeight="1" x14ac:dyDescent="0.25">
      <c r="A70" s="86" t="s">
        <v>185</v>
      </c>
      <c r="B70" s="122" t="s">
        <v>242</v>
      </c>
      <c r="C70" s="367" t="s">
        <v>98</v>
      </c>
      <c r="D70" s="368">
        <v>121</v>
      </c>
      <c r="E70" s="369" t="s">
        <v>98</v>
      </c>
      <c r="F70" s="370">
        <v>144</v>
      </c>
      <c r="G70" s="367" t="s">
        <v>98</v>
      </c>
      <c r="H70" s="368">
        <v>143</v>
      </c>
      <c r="I70" s="369" t="s">
        <v>98</v>
      </c>
      <c r="J70" s="369">
        <v>174</v>
      </c>
      <c r="K70" s="154" t="s">
        <v>98</v>
      </c>
      <c r="L70" s="368">
        <v>115</v>
      </c>
      <c r="M70" s="369" t="s">
        <v>98</v>
      </c>
      <c r="N70" s="370">
        <v>135</v>
      </c>
      <c r="O70" s="367" t="s">
        <v>98</v>
      </c>
      <c r="P70" s="368">
        <v>126</v>
      </c>
      <c r="Q70" s="369" t="s">
        <v>98</v>
      </c>
      <c r="R70" s="369">
        <v>152</v>
      </c>
      <c r="S70" s="371">
        <v>0.83333333333333337</v>
      </c>
      <c r="T70" s="115">
        <v>0.88111888111888115</v>
      </c>
      <c r="U70" s="372">
        <v>1</v>
      </c>
      <c r="V70" s="373">
        <v>0.87356321839080464</v>
      </c>
      <c r="W70" s="141"/>
    </row>
    <row r="71" spans="1:23" ht="15" customHeight="1" x14ac:dyDescent="0.25">
      <c r="A71" s="86" t="s">
        <v>178</v>
      </c>
      <c r="B71" s="122" t="s">
        <v>243</v>
      </c>
      <c r="C71" s="367" t="s">
        <v>98</v>
      </c>
      <c r="D71" s="368" t="s">
        <v>98</v>
      </c>
      <c r="E71" s="369">
        <v>0</v>
      </c>
      <c r="F71" s="370">
        <v>50</v>
      </c>
      <c r="G71" s="367">
        <v>0</v>
      </c>
      <c r="H71" s="368">
        <v>53</v>
      </c>
      <c r="I71" s="369">
        <v>0</v>
      </c>
      <c r="J71" s="369">
        <v>53</v>
      </c>
      <c r="K71" s="154" t="s">
        <v>98</v>
      </c>
      <c r="L71" s="368" t="s">
        <v>98</v>
      </c>
      <c r="M71" s="369">
        <v>0</v>
      </c>
      <c r="N71" s="370">
        <v>142</v>
      </c>
      <c r="O71" s="367">
        <v>0</v>
      </c>
      <c r="P71" s="368">
        <v>37</v>
      </c>
      <c r="Q71" s="369">
        <v>0</v>
      </c>
      <c r="R71" s="369">
        <v>37</v>
      </c>
      <c r="S71" s="371">
        <v>0</v>
      </c>
      <c r="T71" s="115">
        <v>0.69811320754716977</v>
      </c>
      <c r="U71" s="372">
        <v>0</v>
      </c>
      <c r="V71" s="373">
        <v>0.69811320754716977</v>
      </c>
      <c r="W71" s="141"/>
    </row>
    <row r="72" spans="1:23" ht="15" customHeight="1" x14ac:dyDescent="0.25">
      <c r="A72" s="86" t="s">
        <v>244</v>
      </c>
      <c r="B72" s="87" t="s">
        <v>245</v>
      </c>
      <c r="C72" s="154">
        <v>16</v>
      </c>
      <c r="D72" s="368">
        <v>28</v>
      </c>
      <c r="E72" s="369">
        <v>0</v>
      </c>
      <c r="F72" s="370">
        <v>44</v>
      </c>
      <c r="G72" s="367">
        <v>19</v>
      </c>
      <c r="H72" s="368">
        <v>22</v>
      </c>
      <c r="I72" s="369">
        <v>0</v>
      </c>
      <c r="J72" s="369">
        <v>41</v>
      </c>
      <c r="K72" s="154">
        <v>23</v>
      </c>
      <c r="L72" s="368">
        <v>43</v>
      </c>
      <c r="M72" s="369">
        <v>0</v>
      </c>
      <c r="N72" s="370">
        <v>66</v>
      </c>
      <c r="O72" s="367">
        <v>8</v>
      </c>
      <c r="P72" s="368">
        <v>10</v>
      </c>
      <c r="Q72" s="369">
        <v>0</v>
      </c>
      <c r="R72" s="369">
        <v>18</v>
      </c>
      <c r="S72" s="371">
        <v>0.42105263157894735</v>
      </c>
      <c r="T72" s="115">
        <v>0.45454545454545453</v>
      </c>
      <c r="U72" s="372">
        <v>0</v>
      </c>
      <c r="V72" s="373">
        <v>0.43902439024390244</v>
      </c>
      <c r="W72" s="141"/>
    </row>
    <row r="73" spans="1:23" ht="15" customHeight="1" x14ac:dyDescent="0.25">
      <c r="A73" s="86" t="s">
        <v>244</v>
      </c>
      <c r="B73" s="87" t="s">
        <v>246</v>
      </c>
      <c r="C73" s="367" t="s">
        <v>98</v>
      </c>
      <c r="D73" s="368">
        <v>0</v>
      </c>
      <c r="E73" s="369">
        <v>0</v>
      </c>
      <c r="F73" s="370" t="s">
        <v>98</v>
      </c>
      <c r="G73" s="367">
        <v>0</v>
      </c>
      <c r="H73" s="368">
        <v>0</v>
      </c>
      <c r="I73" s="369">
        <v>0</v>
      </c>
      <c r="J73" s="369">
        <v>0</v>
      </c>
      <c r="K73" s="154" t="s">
        <v>98</v>
      </c>
      <c r="L73" s="368">
        <v>0</v>
      </c>
      <c r="M73" s="369">
        <v>0</v>
      </c>
      <c r="N73" s="370" t="s">
        <v>98</v>
      </c>
      <c r="O73" s="367">
        <v>0</v>
      </c>
      <c r="P73" s="368">
        <v>0</v>
      </c>
      <c r="Q73" s="369">
        <v>0</v>
      </c>
      <c r="R73" s="369">
        <v>0</v>
      </c>
      <c r="S73" s="371">
        <v>0</v>
      </c>
      <c r="T73" s="115">
        <v>0</v>
      </c>
      <c r="U73" s="372">
        <v>0</v>
      </c>
      <c r="V73" s="373">
        <v>0</v>
      </c>
      <c r="W73" s="141"/>
    </row>
    <row r="74" spans="1:23" ht="15" customHeight="1" x14ac:dyDescent="0.25">
      <c r="A74" s="86" t="s">
        <v>247</v>
      </c>
      <c r="B74" s="87" t="s">
        <v>247</v>
      </c>
      <c r="C74" s="367">
        <v>299</v>
      </c>
      <c r="D74" s="368">
        <v>324</v>
      </c>
      <c r="E74" s="369">
        <v>6</v>
      </c>
      <c r="F74" s="370">
        <v>629</v>
      </c>
      <c r="G74" s="367" t="s">
        <v>98</v>
      </c>
      <c r="H74" s="368">
        <v>330</v>
      </c>
      <c r="I74" s="369" t="s">
        <v>98</v>
      </c>
      <c r="J74" s="369">
        <v>660</v>
      </c>
      <c r="K74" s="154">
        <v>335</v>
      </c>
      <c r="L74" s="368">
        <v>394</v>
      </c>
      <c r="M74" s="369">
        <v>5</v>
      </c>
      <c r="N74" s="370">
        <v>734</v>
      </c>
      <c r="O74" s="367">
        <v>231</v>
      </c>
      <c r="P74" s="368">
        <v>215</v>
      </c>
      <c r="Q74" s="369">
        <v>0</v>
      </c>
      <c r="R74" s="369">
        <v>446</v>
      </c>
      <c r="S74" s="371" t="s">
        <v>98</v>
      </c>
      <c r="T74" s="115">
        <v>0.65151515151515149</v>
      </c>
      <c r="U74" s="372">
        <v>0</v>
      </c>
      <c r="V74" s="373">
        <v>0.67575757575757578</v>
      </c>
      <c r="W74" s="141"/>
    </row>
    <row r="75" spans="1:23" ht="15" customHeight="1" x14ac:dyDescent="0.25">
      <c r="A75" s="86" t="s">
        <v>173</v>
      </c>
      <c r="B75" s="122" t="s">
        <v>248</v>
      </c>
      <c r="C75" s="367" t="s">
        <v>98</v>
      </c>
      <c r="D75" s="368" t="s">
        <v>98</v>
      </c>
      <c r="E75" s="369">
        <v>0</v>
      </c>
      <c r="F75" s="370">
        <v>21</v>
      </c>
      <c r="G75" s="367" t="s">
        <v>98</v>
      </c>
      <c r="H75" s="368" t="s">
        <v>98</v>
      </c>
      <c r="I75" s="369">
        <v>0</v>
      </c>
      <c r="J75" s="369">
        <v>26</v>
      </c>
      <c r="K75" s="154" t="s">
        <v>98</v>
      </c>
      <c r="L75" s="368" t="s">
        <v>98</v>
      </c>
      <c r="M75" s="369">
        <v>0</v>
      </c>
      <c r="N75" s="370">
        <v>37</v>
      </c>
      <c r="O75" s="367" t="s">
        <v>98</v>
      </c>
      <c r="P75" s="368" t="s">
        <v>98</v>
      </c>
      <c r="Q75" s="369">
        <v>0</v>
      </c>
      <c r="R75" s="369">
        <v>18</v>
      </c>
      <c r="S75" s="371">
        <v>1</v>
      </c>
      <c r="T75" s="115">
        <v>0.68</v>
      </c>
      <c r="U75" s="372">
        <v>0</v>
      </c>
      <c r="V75" s="373">
        <v>0.69230769230769229</v>
      </c>
      <c r="W75" s="141"/>
    </row>
    <row r="76" spans="1:23" ht="15" customHeight="1" x14ac:dyDescent="0.25">
      <c r="A76" s="86" t="s">
        <v>185</v>
      </c>
      <c r="B76" s="122" t="s">
        <v>249</v>
      </c>
      <c r="C76" s="367">
        <v>24</v>
      </c>
      <c r="D76" s="368">
        <v>39</v>
      </c>
      <c r="E76" s="369">
        <v>0</v>
      </c>
      <c r="F76" s="370">
        <v>63</v>
      </c>
      <c r="G76" s="367">
        <v>14</v>
      </c>
      <c r="H76" s="368">
        <v>19</v>
      </c>
      <c r="I76" s="369">
        <v>0</v>
      </c>
      <c r="J76" s="369">
        <v>33</v>
      </c>
      <c r="K76" s="154">
        <v>17</v>
      </c>
      <c r="L76" s="368">
        <v>35</v>
      </c>
      <c r="M76" s="369">
        <v>0</v>
      </c>
      <c r="N76" s="370">
        <v>52</v>
      </c>
      <c r="O76" s="367">
        <v>10</v>
      </c>
      <c r="P76" s="368">
        <v>16</v>
      </c>
      <c r="Q76" s="369">
        <v>0</v>
      </c>
      <c r="R76" s="369">
        <v>26</v>
      </c>
      <c r="S76" s="371">
        <v>0.7142857142857143</v>
      </c>
      <c r="T76" s="115">
        <v>0.84210526315789469</v>
      </c>
      <c r="U76" s="372">
        <v>0</v>
      </c>
      <c r="V76" s="373">
        <v>0.78787878787878785</v>
      </c>
      <c r="W76" s="141"/>
    </row>
    <row r="77" spans="1:23" ht="15" customHeight="1" x14ac:dyDescent="0.25">
      <c r="A77" s="86" t="s">
        <v>185</v>
      </c>
      <c r="B77" s="122" t="s">
        <v>250</v>
      </c>
      <c r="C77" s="367" t="s">
        <v>98</v>
      </c>
      <c r="D77" s="368" t="s">
        <v>98</v>
      </c>
      <c r="E77" s="369">
        <v>0</v>
      </c>
      <c r="F77" s="370" t="s">
        <v>98</v>
      </c>
      <c r="G77" s="367" t="s">
        <v>98</v>
      </c>
      <c r="H77" s="368" t="s">
        <v>98</v>
      </c>
      <c r="I77" s="369">
        <v>0</v>
      </c>
      <c r="J77" s="369">
        <v>7</v>
      </c>
      <c r="K77" s="154" t="s">
        <v>98</v>
      </c>
      <c r="L77" s="368" t="s">
        <v>98</v>
      </c>
      <c r="M77" s="369">
        <v>0</v>
      </c>
      <c r="N77" s="370" t="s">
        <v>98</v>
      </c>
      <c r="O77" s="367" t="s">
        <v>98</v>
      </c>
      <c r="P77" s="368" t="s">
        <v>98</v>
      </c>
      <c r="Q77" s="369">
        <v>0</v>
      </c>
      <c r="R77" s="369">
        <v>6</v>
      </c>
      <c r="S77" s="371">
        <v>1</v>
      </c>
      <c r="T77" s="115">
        <v>0.5</v>
      </c>
      <c r="U77" s="372">
        <v>0</v>
      </c>
      <c r="V77" s="373">
        <v>0.8571428571428571</v>
      </c>
      <c r="W77" s="141"/>
    </row>
    <row r="78" spans="1:23" ht="15" customHeight="1" x14ac:dyDescent="0.25">
      <c r="A78" s="86" t="s">
        <v>170</v>
      </c>
      <c r="B78" s="122" t="s">
        <v>251</v>
      </c>
      <c r="C78" s="367" t="s">
        <v>98</v>
      </c>
      <c r="D78" s="368" t="s">
        <v>98</v>
      </c>
      <c r="E78" s="369">
        <v>0</v>
      </c>
      <c r="F78" s="370">
        <v>14</v>
      </c>
      <c r="G78" s="367" t="s">
        <v>98</v>
      </c>
      <c r="H78" s="368" t="s">
        <v>98</v>
      </c>
      <c r="I78" s="369">
        <v>0</v>
      </c>
      <c r="J78" s="369">
        <v>16</v>
      </c>
      <c r="K78" s="154" t="s">
        <v>98</v>
      </c>
      <c r="L78" s="368" t="s">
        <v>98</v>
      </c>
      <c r="M78" s="369">
        <v>0</v>
      </c>
      <c r="N78" s="370">
        <v>14</v>
      </c>
      <c r="O78" s="367" t="s">
        <v>98</v>
      </c>
      <c r="P78" s="368" t="s">
        <v>98</v>
      </c>
      <c r="Q78" s="369">
        <v>0</v>
      </c>
      <c r="R78" s="369">
        <v>8</v>
      </c>
      <c r="S78" s="371">
        <v>0.5</v>
      </c>
      <c r="T78" s="115">
        <v>0.5</v>
      </c>
      <c r="U78" s="372">
        <v>0</v>
      </c>
      <c r="V78" s="373">
        <v>0.5</v>
      </c>
      <c r="W78" s="141"/>
    </row>
    <row r="79" spans="1:23" ht="15" customHeight="1" x14ac:dyDescent="0.25">
      <c r="A79" s="86" t="s">
        <v>185</v>
      </c>
      <c r="B79" s="122" t="s">
        <v>252</v>
      </c>
      <c r="C79" s="367">
        <v>40</v>
      </c>
      <c r="D79" s="368">
        <v>9</v>
      </c>
      <c r="E79" s="369">
        <v>0</v>
      </c>
      <c r="F79" s="370">
        <v>49</v>
      </c>
      <c r="G79" s="367">
        <v>23</v>
      </c>
      <c r="H79" s="368">
        <v>5</v>
      </c>
      <c r="I79" s="369">
        <v>0</v>
      </c>
      <c r="J79" s="369">
        <v>28</v>
      </c>
      <c r="K79" s="154">
        <v>46</v>
      </c>
      <c r="L79" s="368">
        <v>10</v>
      </c>
      <c r="M79" s="369">
        <v>0</v>
      </c>
      <c r="N79" s="370">
        <v>56</v>
      </c>
      <c r="O79" s="367" t="s">
        <v>98</v>
      </c>
      <c r="P79" s="368" t="s">
        <v>98</v>
      </c>
      <c r="Q79" s="369">
        <v>0</v>
      </c>
      <c r="R79" s="369">
        <v>22</v>
      </c>
      <c r="S79" s="371" t="s">
        <v>98</v>
      </c>
      <c r="T79" s="115" t="s">
        <v>98</v>
      </c>
      <c r="U79" s="372">
        <v>0</v>
      </c>
      <c r="V79" s="373">
        <v>0.7857142857142857</v>
      </c>
      <c r="W79" s="141"/>
    </row>
    <row r="80" spans="1:23" ht="15" customHeight="1" x14ac:dyDescent="0.25">
      <c r="A80" s="86" t="s">
        <v>168</v>
      </c>
      <c r="B80" s="122" t="s">
        <v>253</v>
      </c>
      <c r="C80" s="367" t="s">
        <v>98</v>
      </c>
      <c r="D80" s="368" t="s">
        <v>98</v>
      </c>
      <c r="E80" s="369">
        <v>0</v>
      </c>
      <c r="F80" s="370">
        <v>8</v>
      </c>
      <c r="G80" s="367" t="s">
        <v>98</v>
      </c>
      <c r="H80" s="368" t="s">
        <v>98</v>
      </c>
      <c r="I80" s="369">
        <v>0</v>
      </c>
      <c r="J80" s="369">
        <v>9</v>
      </c>
      <c r="K80" s="154" t="s">
        <v>98</v>
      </c>
      <c r="L80" s="368" t="s">
        <v>98</v>
      </c>
      <c r="M80" s="369">
        <v>0</v>
      </c>
      <c r="N80" s="370">
        <v>9</v>
      </c>
      <c r="O80" s="367" t="s">
        <v>98</v>
      </c>
      <c r="P80" s="368" t="s">
        <v>98</v>
      </c>
      <c r="Q80" s="369">
        <v>0</v>
      </c>
      <c r="R80" s="369">
        <v>7</v>
      </c>
      <c r="S80" s="371" t="s">
        <v>98</v>
      </c>
      <c r="T80" s="115">
        <v>1</v>
      </c>
      <c r="U80" s="372">
        <v>0</v>
      </c>
      <c r="V80" s="373">
        <v>0.77777777777777779</v>
      </c>
      <c r="W80" s="141"/>
    </row>
    <row r="81" spans="1:23" ht="15" customHeight="1" x14ac:dyDescent="0.25">
      <c r="A81" s="86" t="s">
        <v>170</v>
      </c>
      <c r="B81" s="122" t="s">
        <v>254</v>
      </c>
      <c r="C81" s="367">
        <v>0</v>
      </c>
      <c r="D81" s="368">
        <v>0</v>
      </c>
      <c r="E81" s="369">
        <v>0</v>
      </c>
      <c r="F81" s="370">
        <v>0</v>
      </c>
      <c r="G81" s="367" t="s">
        <v>98</v>
      </c>
      <c r="H81" s="368">
        <v>0</v>
      </c>
      <c r="I81" s="369">
        <v>0</v>
      </c>
      <c r="J81" s="369" t="s">
        <v>98</v>
      </c>
      <c r="K81" s="154">
        <v>7</v>
      </c>
      <c r="L81" s="368">
        <v>0</v>
      </c>
      <c r="M81" s="369">
        <v>0</v>
      </c>
      <c r="N81" s="370">
        <v>7</v>
      </c>
      <c r="O81" s="367">
        <v>0</v>
      </c>
      <c r="P81" s="368">
        <v>0</v>
      </c>
      <c r="Q81" s="369">
        <v>0</v>
      </c>
      <c r="R81" s="369">
        <v>0</v>
      </c>
      <c r="S81" s="371">
        <v>0</v>
      </c>
      <c r="T81" s="115">
        <v>0</v>
      </c>
      <c r="U81" s="372">
        <v>0</v>
      </c>
      <c r="V81" s="373">
        <v>0</v>
      </c>
      <c r="W81" s="141"/>
    </row>
    <row r="82" spans="1:23" ht="15" customHeight="1" x14ac:dyDescent="0.25">
      <c r="A82" s="86" t="s">
        <v>170</v>
      </c>
      <c r="B82" s="122" t="s">
        <v>255</v>
      </c>
      <c r="C82" s="367">
        <v>19</v>
      </c>
      <c r="D82" s="368" t="s">
        <v>98</v>
      </c>
      <c r="E82" s="369" t="s">
        <v>98</v>
      </c>
      <c r="F82" s="370">
        <v>22</v>
      </c>
      <c r="G82" s="367" t="s">
        <v>98</v>
      </c>
      <c r="H82" s="368">
        <v>0</v>
      </c>
      <c r="I82" s="369">
        <v>0</v>
      </c>
      <c r="J82" s="369" t="s">
        <v>98</v>
      </c>
      <c r="K82" s="154">
        <v>18</v>
      </c>
      <c r="L82" s="368" t="s">
        <v>98</v>
      </c>
      <c r="M82" s="369" t="s">
        <v>98</v>
      </c>
      <c r="N82" s="370">
        <v>21</v>
      </c>
      <c r="O82" s="367">
        <v>0</v>
      </c>
      <c r="P82" s="368">
        <v>0</v>
      </c>
      <c r="Q82" s="369">
        <v>0</v>
      </c>
      <c r="R82" s="369">
        <v>0</v>
      </c>
      <c r="S82" s="371">
        <v>0</v>
      </c>
      <c r="T82" s="115">
        <v>0</v>
      </c>
      <c r="U82" s="372">
        <v>0</v>
      </c>
      <c r="V82" s="373">
        <v>0</v>
      </c>
      <c r="W82" s="141"/>
    </row>
    <row r="83" spans="1:23" ht="15" customHeight="1" x14ac:dyDescent="0.25">
      <c r="A83" s="86" t="s">
        <v>188</v>
      </c>
      <c r="B83" s="122" t="s">
        <v>256</v>
      </c>
      <c r="C83" s="367" t="s">
        <v>98</v>
      </c>
      <c r="D83" s="368">
        <v>421</v>
      </c>
      <c r="E83" s="369" t="s">
        <v>98</v>
      </c>
      <c r="F83" s="370">
        <v>432</v>
      </c>
      <c r="G83" s="367" t="s">
        <v>98</v>
      </c>
      <c r="H83" s="368" t="s">
        <v>98</v>
      </c>
      <c r="I83" s="369">
        <v>0</v>
      </c>
      <c r="J83" s="369">
        <v>32</v>
      </c>
      <c r="K83" s="154" t="s">
        <v>98</v>
      </c>
      <c r="L83" s="368">
        <v>491</v>
      </c>
      <c r="M83" s="369" t="s">
        <v>98</v>
      </c>
      <c r="N83" s="370">
        <v>502</v>
      </c>
      <c r="O83" s="367">
        <v>0</v>
      </c>
      <c r="P83" s="368">
        <v>0</v>
      </c>
      <c r="Q83" s="369">
        <v>0</v>
      </c>
      <c r="R83" s="369">
        <v>0</v>
      </c>
      <c r="S83" s="371">
        <v>0</v>
      </c>
      <c r="T83" s="115">
        <v>0</v>
      </c>
      <c r="U83" s="372">
        <v>0</v>
      </c>
      <c r="V83" s="373">
        <v>0</v>
      </c>
      <c r="W83" s="141"/>
    </row>
    <row r="84" spans="1:23" ht="15" customHeight="1" x14ac:dyDescent="0.25">
      <c r="A84" s="86" t="s">
        <v>185</v>
      </c>
      <c r="B84" s="122" t="s">
        <v>257</v>
      </c>
      <c r="C84" s="367">
        <v>281</v>
      </c>
      <c r="D84" s="368">
        <v>324</v>
      </c>
      <c r="E84" s="369">
        <v>10</v>
      </c>
      <c r="F84" s="370">
        <v>615</v>
      </c>
      <c r="G84" s="367">
        <v>11</v>
      </c>
      <c r="H84" s="368">
        <v>10</v>
      </c>
      <c r="I84" s="369">
        <v>0</v>
      </c>
      <c r="J84" s="369">
        <v>21</v>
      </c>
      <c r="K84" s="154">
        <v>270</v>
      </c>
      <c r="L84" s="368">
        <v>314</v>
      </c>
      <c r="M84" s="369">
        <v>10</v>
      </c>
      <c r="N84" s="370">
        <v>594</v>
      </c>
      <c r="O84" s="367">
        <v>0</v>
      </c>
      <c r="P84" s="368">
        <v>0</v>
      </c>
      <c r="Q84" s="369">
        <v>0</v>
      </c>
      <c r="R84" s="369">
        <v>0</v>
      </c>
      <c r="S84" s="371">
        <v>0</v>
      </c>
      <c r="T84" s="115">
        <v>0</v>
      </c>
      <c r="U84" s="372">
        <v>0</v>
      </c>
      <c r="V84" s="373">
        <v>0</v>
      </c>
      <c r="W84" s="141"/>
    </row>
    <row r="85" spans="1:23" ht="15" customHeight="1" x14ac:dyDescent="0.25">
      <c r="A85" s="86" t="s">
        <v>178</v>
      </c>
      <c r="B85" s="122" t="s">
        <v>258</v>
      </c>
      <c r="C85" s="367" t="s">
        <v>98</v>
      </c>
      <c r="D85" s="368" t="s">
        <v>98</v>
      </c>
      <c r="E85" s="369">
        <v>0</v>
      </c>
      <c r="F85" s="370">
        <v>34</v>
      </c>
      <c r="G85" s="367" t="s">
        <v>98</v>
      </c>
      <c r="H85" s="368" t="s">
        <v>98</v>
      </c>
      <c r="I85" s="369">
        <v>0</v>
      </c>
      <c r="J85" s="369">
        <v>21</v>
      </c>
      <c r="K85" s="154">
        <v>7</v>
      </c>
      <c r="L85" s="368">
        <v>96</v>
      </c>
      <c r="M85" s="369">
        <v>0</v>
      </c>
      <c r="N85" s="370">
        <v>103</v>
      </c>
      <c r="O85" s="367" t="s">
        <v>98</v>
      </c>
      <c r="P85" s="368" t="s">
        <v>98</v>
      </c>
      <c r="Q85" s="369">
        <v>0</v>
      </c>
      <c r="R85" s="369">
        <v>16</v>
      </c>
      <c r="S85" s="371">
        <v>1</v>
      </c>
      <c r="T85" s="115">
        <v>0.75</v>
      </c>
      <c r="U85" s="372">
        <v>0</v>
      </c>
      <c r="V85" s="373">
        <v>0.76190476190476186</v>
      </c>
      <c r="W85" s="141"/>
    </row>
    <row r="86" spans="1:23" ht="15" customHeight="1" x14ac:dyDescent="0.25">
      <c r="A86" s="86" t="s">
        <v>221</v>
      </c>
      <c r="B86" s="122" t="s">
        <v>259</v>
      </c>
      <c r="C86" s="367" t="s">
        <v>98</v>
      </c>
      <c r="D86" s="368" t="s">
        <v>98</v>
      </c>
      <c r="E86" s="369">
        <v>0</v>
      </c>
      <c r="F86" s="370">
        <v>29</v>
      </c>
      <c r="G86" s="367" t="s">
        <v>98</v>
      </c>
      <c r="H86" s="368" t="s">
        <v>98</v>
      </c>
      <c r="I86" s="369">
        <v>0</v>
      </c>
      <c r="J86" s="369">
        <v>33</v>
      </c>
      <c r="K86" s="154" t="s">
        <v>98</v>
      </c>
      <c r="L86" s="368" t="s">
        <v>98</v>
      </c>
      <c r="M86" s="369">
        <v>0</v>
      </c>
      <c r="N86" s="370">
        <v>39</v>
      </c>
      <c r="O86" s="367">
        <v>0</v>
      </c>
      <c r="P86" s="368">
        <v>17</v>
      </c>
      <c r="Q86" s="369">
        <v>0</v>
      </c>
      <c r="R86" s="369">
        <v>17</v>
      </c>
      <c r="S86" s="371">
        <v>0</v>
      </c>
      <c r="T86" s="115" t="s">
        <v>98</v>
      </c>
      <c r="U86" s="372">
        <v>0</v>
      </c>
      <c r="V86" s="373">
        <v>0.51515151515151514</v>
      </c>
      <c r="W86" s="141"/>
    </row>
    <row r="87" spans="1:23" ht="15" customHeight="1" x14ac:dyDescent="0.25">
      <c r="A87" s="86" t="s">
        <v>178</v>
      </c>
      <c r="B87" s="122" t="s">
        <v>260</v>
      </c>
      <c r="C87" s="367">
        <v>7</v>
      </c>
      <c r="D87" s="368">
        <v>51</v>
      </c>
      <c r="E87" s="369">
        <v>0</v>
      </c>
      <c r="F87" s="370">
        <v>58</v>
      </c>
      <c r="G87" s="367">
        <v>8</v>
      </c>
      <c r="H87" s="368">
        <v>42</v>
      </c>
      <c r="I87" s="369">
        <v>0</v>
      </c>
      <c r="J87" s="369">
        <v>50</v>
      </c>
      <c r="K87" s="154">
        <v>19</v>
      </c>
      <c r="L87" s="368">
        <v>125</v>
      </c>
      <c r="M87" s="369">
        <v>0</v>
      </c>
      <c r="N87" s="370">
        <v>144</v>
      </c>
      <c r="O87" s="367">
        <v>9</v>
      </c>
      <c r="P87" s="368">
        <v>39</v>
      </c>
      <c r="Q87" s="369">
        <v>0</v>
      </c>
      <c r="R87" s="369">
        <v>48</v>
      </c>
      <c r="S87" s="371">
        <v>1.125</v>
      </c>
      <c r="T87" s="115">
        <v>0.9285714285714286</v>
      </c>
      <c r="U87" s="372">
        <v>0</v>
      </c>
      <c r="V87" s="373">
        <v>0.96</v>
      </c>
      <c r="W87" s="141"/>
    </row>
    <row r="88" spans="1:23" ht="15" customHeight="1" x14ac:dyDescent="0.25">
      <c r="A88" s="86" t="s">
        <v>185</v>
      </c>
      <c r="B88" s="122" t="s">
        <v>261</v>
      </c>
      <c r="C88" s="367">
        <v>34</v>
      </c>
      <c r="D88" s="368">
        <v>24</v>
      </c>
      <c r="E88" s="369">
        <v>0</v>
      </c>
      <c r="F88" s="370">
        <v>58</v>
      </c>
      <c r="G88" s="367">
        <v>30</v>
      </c>
      <c r="H88" s="368">
        <v>25</v>
      </c>
      <c r="I88" s="369">
        <v>0</v>
      </c>
      <c r="J88" s="369">
        <v>55</v>
      </c>
      <c r="K88" s="154">
        <v>33</v>
      </c>
      <c r="L88" s="368">
        <v>23</v>
      </c>
      <c r="M88" s="369">
        <v>0</v>
      </c>
      <c r="N88" s="370">
        <v>56</v>
      </c>
      <c r="O88" s="367">
        <v>24</v>
      </c>
      <c r="P88" s="368">
        <v>18</v>
      </c>
      <c r="Q88" s="369">
        <v>0</v>
      </c>
      <c r="R88" s="369">
        <v>42</v>
      </c>
      <c r="S88" s="371">
        <v>0.8</v>
      </c>
      <c r="T88" s="115">
        <v>0.72</v>
      </c>
      <c r="U88" s="372">
        <v>0</v>
      </c>
      <c r="V88" s="373">
        <v>0.76363636363636367</v>
      </c>
      <c r="W88" s="141"/>
    </row>
    <row r="89" spans="1:23" ht="15" customHeight="1" x14ac:dyDescent="0.25">
      <c r="A89" s="86" t="s">
        <v>232</v>
      </c>
      <c r="B89" s="122" t="s">
        <v>262</v>
      </c>
      <c r="C89" s="367" t="s">
        <v>98</v>
      </c>
      <c r="D89" s="368" t="s">
        <v>98</v>
      </c>
      <c r="E89" s="369">
        <v>0</v>
      </c>
      <c r="F89" s="370">
        <v>8</v>
      </c>
      <c r="G89" s="367">
        <v>0</v>
      </c>
      <c r="H89" s="368">
        <v>0</v>
      </c>
      <c r="I89" s="369">
        <v>0</v>
      </c>
      <c r="J89" s="369">
        <v>0</v>
      </c>
      <c r="K89" s="154" t="s">
        <v>98</v>
      </c>
      <c r="L89" s="368" t="s">
        <v>98</v>
      </c>
      <c r="M89" s="369">
        <v>0</v>
      </c>
      <c r="N89" s="370">
        <v>11</v>
      </c>
      <c r="O89" s="367">
        <v>0</v>
      </c>
      <c r="P89" s="368">
        <v>0</v>
      </c>
      <c r="Q89" s="369">
        <v>0</v>
      </c>
      <c r="R89" s="369">
        <v>0</v>
      </c>
      <c r="S89" s="371">
        <v>0</v>
      </c>
      <c r="T89" s="115">
        <v>0</v>
      </c>
      <c r="U89" s="372">
        <v>0</v>
      </c>
      <c r="V89" s="373">
        <v>0</v>
      </c>
      <c r="W89" s="141"/>
    </row>
    <row r="90" spans="1:23" ht="15" customHeight="1" x14ac:dyDescent="0.25">
      <c r="A90" s="86" t="s">
        <v>247</v>
      </c>
      <c r="B90" s="122" t="s">
        <v>263</v>
      </c>
      <c r="C90" s="367" t="s">
        <v>98</v>
      </c>
      <c r="D90" s="368" t="s">
        <v>98</v>
      </c>
      <c r="E90" s="369">
        <v>0</v>
      </c>
      <c r="F90" s="370">
        <v>10</v>
      </c>
      <c r="G90" s="367">
        <v>16</v>
      </c>
      <c r="H90" s="368">
        <v>31</v>
      </c>
      <c r="I90" s="369">
        <v>0</v>
      </c>
      <c r="J90" s="369">
        <v>47</v>
      </c>
      <c r="K90" s="154">
        <v>15</v>
      </c>
      <c r="L90" s="368">
        <v>20</v>
      </c>
      <c r="M90" s="369">
        <v>0</v>
      </c>
      <c r="N90" s="370">
        <v>35</v>
      </c>
      <c r="O90" s="367">
        <v>14</v>
      </c>
      <c r="P90" s="368">
        <v>24</v>
      </c>
      <c r="Q90" s="369">
        <v>0</v>
      </c>
      <c r="R90" s="369">
        <v>38</v>
      </c>
      <c r="S90" s="371">
        <v>0.875</v>
      </c>
      <c r="T90" s="115">
        <v>0.77419354838709675</v>
      </c>
      <c r="U90" s="372">
        <v>0</v>
      </c>
      <c r="V90" s="373">
        <v>0.80851063829787229</v>
      </c>
      <c r="W90" s="141"/>
    </row>
    <row r="91" spans="1:23" ht="15" customHeight="1" x14ac:dyDescent="0.25">
      <c r="A91" s="86" t="s">
        <v>247</v>
      </c>
      <c r="B91" s="122" t="s">
        <v>264</v>
      </c>
      <c r="C91" s="367">
        <v>10</v>
      </c>
      <c r="D91" s="368">
        <v>31</v>
      </c>
      <c r="E91" s="369">
        <v>0</v>
      </c>
      <c r="F91" s="370">
        <v>41</v>
      </c>
      <c r="G91" s="367">
        <v>0</v>
      </c>
      <c r="H91" s="368">
        <v>0</v>
      </c>
      <c r="I91" s="369">
        <v>0</v>
      </c>
      <c r="J91" s="369">
        <v>0</v>
      </c>
      <c r="K91" s="154">
        <v>13</v>
      </c>
      <c r="L91" s="368">
        <v>34</v>
      </c>
      <c r="M91" s="369">
        <v>0</v>
      </c>
      <c r="N91" s="370">
        <v>47</v>
      </c>
      <c r="O91" s="367">
        <v>0</v>
      </c>
      <c r="P91" s="368">
        <v>0</v>
      </c>
      <c r="Q91" s="369">
        <v>0</v>
      </c>
      <c r="R91" s="369">
        <v>0</v>
      </c>
      <c r="S91" s="371">
        <v>0</v>
      </c>
      <c r="T91" s="115">
        <v>0</v>
      </c>
      <c r="U91" s="372">
        <v>0</v>
      </c>
      <c r="V91" s="373">
        <v>0</v>
      </c>
      <c r="W91" s="141"/>
    </row>
    <row r="92" spans="1:23" ht="15" customHeight="1" x14ac:dyDescent="0.25">
      <c r="A92" s="86" t="s">
        <v>168</v>
      </c>
      <c r="B92" s="122" t="s">
        <v>265</v>
      </c>
      <c r="C92" s="367">
        <v>147</v>
      </c>
      <c r="D92" s="368" t="s">
        <v>98</v>
      </c>
      <c r="E92" s="369" t="s">
        <v>98</v>
      </c>
      <c r="F92" s="370">
        <v>269</v>
      </c>
      <c r="G92" s="367">
        <v>182</v>
      </c>
      <c r="H92" s="368" t="s">
        <v>98</v>
      </c>
      <c r="I92" s="369" t="s">
        <v>98</v>
      </c>
      <c r="J92" s="369">
        <v>318</v>
      </c>
      <c r="K92" s="154">
        <v>151</v>
      </c>
      <c r="L92" s="368" t="s">
        <v>98</v>
      </c>
      <c r="M92" s="369" t="s">
        <v>98</v>
      </c>
      <c r="N92" s="370">
        <v>279</v>
      </c>
      <c r="O92" s="367">
        <v>128</v>
      </c>
      <c r="P92" s="368" t="s">
        <v>98</v>
      </c>
      <c r="Q92" s="369" t="s">
        <v>98</v>
      </c>
      <c r="R92" s="369">
        <v>218</v>
      </c>
      <c r="S92" s="371">
        <v>0.70329670329670335</v>
      </c>
      <c r="T92" s="115">
        <v>0.65925925925925921</v>
      </c>
      <c r="U92" s="372">
        <v>1</v>
      </c>
      <c r="V92" s="373">
        <v>0.68553459119496851</v>
      </c>
      <c r="W92" s="141"/>
    </row>
    <row r="93" spans="1:23" ht="15" customHeight="1" x14ac:dyDescent="0.25">
      <c r="A93" s="86" t="s">
        <v>185</v>
      </c>
      <c r="B93" s="122" t="s">
        <v>266</v>
      </c>
      <c r="C93" s="367" t="s">
        <v>98</v>
      </c>
      <c r="D93" s="368" t="s">
        <v>98</v>
      </c>
      <c r="E93" s="369">
        <v>0</v>
      </c>
      <c r="F93" s="370" t="s">
        <v>98</v>
      </c>
      <c r="G93" s="367">
        <v>0</v>
      </c>
      <c r="H93" s="368" t="s">
        <v>98</v>
      </c>
      <c r="I93" s="369">
        <v>0</v>
      </c>
      <c r="J93" s="369" t="s">
        <v>98</v>
      </c>
      <c r="K93" s="154" t="s">
        <v>98</v>
      </c>
      <c r="L93" s="368" t="s">
        <v>98</v>
      </c>
      <c r="M93" s="369">
        <v>0</v>
      </c>
      <c r="N93" s="370" t="s">
        <v>98</v>
      </c>
      <c r="O93" s="367">
        <v>0</v>
      </c>
      <c r="P93" s="368">
        <v>0</v>
      </c>
      <c r="Q93" s="369">
        <v>0</v>
      </c>
      <c r="R93" s="369">
        <v>0</v>
      </c>
      <c r="S93" s="371">
        <v>0</v>
      </c>
      <c r="T93" s="115">
        <v>0</v>
      </c>
      <c r="U93" s="372">
        <v>0</v>
      </c>
      <c r="V93" s="373">
        <v>0</v>
      </c>
      <c r="W93" s="141"/>
    </row>
    <row r="94" spans="1:23" ht="15" customHeight="1" x14ac:dyDescent="0.25">
      <c r="A94" s="86" t="s">
        <v>178</v>
      </c>
      <c r="B94" s="122" t="s">
        <v>267</v>
      </c>
      <c r="C94" s="367">
        <v>0</v>
      </c>
      <c r="D94" s="368" t="s">
        <v>98</v>
      </c>
      <c r="E94" s="369" t="s">
        <v>98</v>
      </c>
      <c r="F94" s="370">
        <v>35</v>
      </c>
      <c r="G94" s="367">
        <v>0</v>
      </c>
      <c r="H94" s="368">
        <v>0</v>
      </c>
      <c r="I94" s="369">
        <v>0</v>
      </c>
      <c r="J94" s="369">
        <v>0</v>
      </c>
      <c r="K94" s="154">
        <v>0</v>
      </c>
      <c r="L94" s="368" t="s">
        <v>98</v>
      </c>
      <c r="M94" s="369" t="s">
        <v>98</v>
      </c>
      <c r="N94" s="370">
        <v>38</v>
      </c>
      <c r="O94" s="367">
        <v>0</v>
      </c>
      <c r="P94" s="368">
        <v>0</v>
      </c>
      <c r="Q94" s="369">
        <v>0</v>
      </c>
      <c r="R94" s="369">
        <v>0</v>
      </c>
      <c r="S94" s="371">
        <v>0</v>
      </c>
      <c r="T94" s="115">
        <v>0</v>
      </c>
      <c r="U94" s="372">
        <v>0</v>
      </c>
      <c r="V94" s="373">
        <v>0</v>
      </c>
      <c r="W94" s="141"/>
    </row>
    <row r="95" spans="1:23" ht="15" customHeight="1" x14ac:dyDescent="0.25">
      <c r="A95" s="86" t="s">
        <v>200</v>
      </c>
      <c r="B95" s="122" t="s">
        <v>268</v>
      </c>
      <c r="C95" s="367">
        <v>344</v>
      </c>
      <c r="D95" s="368">
        <v>267</v>
      </c>
      <c r="E95" s="369">
        <v>6</v>
      </c>
      <c r="F95" s="370">
        <v>617</v>
      </c>
      <c r="G95" s="367">
        <v>410</v>
      </c>
      <c r="H95" s="368" t="s">
        <v>98</v>
      </c>
      <c r="I95" s="369" t="s">
        <v>98</v>
      </c>
      <c r="J95" s="369">
        <v>738</v>
      </c>
      <c r="K95" s="154">
        <v>225</v>
      </c>
      <c r="L95" s="368" t="s">
        <v>98</v>
      </c>
      <c r="M95" s="369" t="s">
        <v>98</v>
      </c>
      <c r="N95" s="370">
        <v>429</v>
      </c>
      <c r="O95" s="367">
        <v>302</v>
      </c>
      <c r="P95" s="368" t="s">
        <v>98</v>
      </c>
      <c r="Q95" s="369" t="s">
        <v>98</v>
      </c>
      <c r="R95" s="369">
        <v>541</v>
      </c>
      <c r="S95" s="371">
        <v>0.73658536585365852</v>
      </c>
      <c r="T95" s="115">
        <v>0.72699386503067487</v>
      </c>
      <c r="U95" s="372">
        <v>1</v>
      </c>
      <c r="V95" s="373">
        <v>0.73306233062330628</v>
      </c>
      <c r="W95" s="141"/>
    </row>
    <row r="96" spans="1:23" ht="15" customHeight="1" x14ac:dyDescent="0.25">
      <c r="A96" s="86" t="s">
        <v>211</v>
      </c>
      <c r="B96" s="122" t="s">
        <v>269</v>
      </c>
      <c r="C96" s="367">
        <v>0</v>
      </c>
      <c r="D96" s="368">
        <v>5</v>
      </c>
      <c r="E96" s="369">
        <v>0</v>
      </c>
      <c r="F96" s="370">
        <v>5</v>
      </c>
      <c r="G96" s="367" t="s">
        <v>98</v>
      </c>
      <c r="H96" s="368" t="s">
        <v>98</v>
      </c>
      <c r="I96" s="369">
        <v>0</v>
      </c>
      <c r="J96" s="369">
        <v>9</v>
      </c>
      <c r="K96" s="154">
        <v>0</v>
      </c>
      <c r="L96" s="368" t="s">
        <v>98</v>
      </c>
      <c r="M96" s="369">
        <v>0</v>
      </c>
      <c r="N96" s="370" t="s">
        <v>98</v>
      </c>
      <c r="O96" s="367" t="s">
        <v>98</v>
      </c>
      <c r="P96" s="368" t="s">
        <v>98</v>
      </c>
      <c r="Q96" s="369">
        <v>0</v>
      </c>
      <c r="R96" s="369" t="s">
        <v>98</v>
      </c>
      <c r="S96" s="371">
        <v>1</v>
      </c>
      <c r="T96" s="115">
        <v>0.2857142857142857</v>
      </c>
      <c r="U96" s="372">
        <v>0</v>
      </c>
      <c r="V96" s="373" t="s">
        <v>98</v>
      </c>
      <c r="W96" s="141"/>
    </row>
    <row r="97" spans="1:23" ht="15" customHeight="1" x14ac:dyDescent="0.25">
      <c r="A97" s="86" t="s">
        <v>244</v>
      </c>
      <c r="B97" s="122" t="s">
        <v>270</v>
      </c>
      <c r="C97" s="367" t="s">
        <v>98</v>
      </c>
      <c r="D97" s="368">
        <v>0</v>
      </c>
      <c r="E97" s="369">
        <v>0</v>
      </c>
      <c r="F97" s="370" t="s">
        <v>98</v>
      </c>
      <c r="G97" s="367" t="s">
        <v>98</v>
      </c>
      <c r="H97" s="368" t="s">
        <v>98</v>
      </c>
      <c r="I97" s="369">
        <v>0</v>
      </c>
      <c r="J97" s="369" t="s">
        <v>98</v>
      </c>
      <c r="K97" s="154" t="s">
        <v>98</v>
      </c>
      <c r="L97" s="368" t="s">
        <v>98</v>
      </c>
      <c r="M97" s="369">
        <v>0</v>
      </c>
      <c r="N97" s="370">
        <v>6</v>
      </c>
      <c r="O97" s="367">
        <v>0</v>
      </c>
      <c r="P97" s="368">
        <v>0</v>
      </c>
      <c r="Q97" s="369">
        <v>0</v>
      </c>
      <c r="R97" s="369">
        <v>0</v>
      </c>
      <c r="S97" s="371">
        <v>0</v>
      </c>
      <c r="T97" s="115">
        <v>0</v>
      </c>
      <c r="U97" s="372">
        <v>0</v>
      </c>
      <c r="V97" s="373">
        <v>0</v>
      </c>
      <c r="W97" s="141"/>
    </row>
    <row r="98" spans="1:23" ht="15" customHeight="1" x14ac:dyDescent="0.25">
      <c r="A98" s="86" t="s">
        <v>221</v>
      </c>
      <c r="B98" s="122" t="s">
        <v>271</v>
      </c>
      <c r="C98" s="367">
        <v>0</v>
      </c>
      <c r="D98" s="368" t="s">
        <v>98</v>
      </c>
      <c r="E98" s="369">
        <v>0</v>
      </c>
      <c r="F98" s="370" t="s">
        <v>98</v>
      </c>
      <c r="G98" s="367">
        <v>0</v>
      </c>
      <c r="H98" s="368">
        <v>7</v>
      </c>
      <c r="I98" s="369">
        <v>0</v>
      </c>
      <c r="J98" s="369">
        <v>7</v>
      </c>
      <c r="K98" s="154">
        <v>0</v>
      </c>
      <c r="L98" s="368">
        <v>21</v>
      </c>
      <c r="M98" s="369">
        <v>0</v>
      </c>
      <c r="N98" s="370">
        <v>21</v>
      </c>
      <c r="O98" s="367">
        <v>0</v>
      </c>
      <c r="P98" s="368" t="s">
        <v>98</v>
      </c>
      <c r="Q98" s="369">
        <v>0</v>
      </c>
      <c r="R98" s="369" t="s">
        <v>98</v>
      </c>
      <c r="S98" s="371">
        <v>0</v>
      </c>
      <c r="T98" s="115" t="s">
        <v>98</v>
      </c>
      <c r="U98" s="372">
        <v>0</v>
      </c>
      <c r="V98" s="373" t="s">
        <v>98</v>
      </c>
      <c r="W98" s="141"/>
    </row>
    <row r="99" spans="1:23" ht="15" customHeight="1" x14ac:dyDescent="0.25">
      <c r="A99" s="86" t="s">
        <v>170</v>
      </c>
      <c r="B99" s="122" t="s">
        <v>272</v>
      </c>
      <c r="C99" s="367">
        <v>2044</v>
      </c>
      <c r="D99" s="368">
        <v>151</v>
      </c>
      <c r="E99" s="369">
        <v>10</v>
      </c>
      <c r="F99" s="370">
        <v>2205</v>
      </c>
      <c r="G99" s="367">
        <v>2008</v>
      </c>
      <c r="H99" s="368" t="s">
        <v>98</v>
      </c>
      <c r="I99" s="369" t="s">
        <v>98</v>
      </c>
      <c r="J99" s="369">
        <v>2189</v>
      </c>
      <c r="K99" s="154">
        <v>2583</v>
      </c>
      <c r="L99" s="368">
        <v>174</v>
      </c>
      <c r="M99" s="369">
        <v>10</v>
      </c>
      <c r="N99" s="370">
        <v>2767</v>
      </c>
      <c r="O99" s="367">
        <v>1432</v>
      </c>
      <c r="P99" s="368">
        <v>113</v>
      </c>
      <c r="Q99" s="369">
        <v>0</v>
      </c>
      <c r="R99" s="369">
        <v>1545</v>
      </c>
      <c r="S99" s="371">
        <v>0.71314741035856577</v>
      </c>
      <c r="T99" s="115" t="s">
        <v>98</v>
      </c>
      <c r="U99" s="372">
        <v>0</v>
      </c>
      <c r="V99" s="373">
        <v>0.70580173595248974</v>
      </c>
      <c r="W99" s="141"/>
    </row>
    <row r="100" spans="1:23" ht="15" customHeight="1" x14ac:dyDescent="0.25">
      <c r="A100" s="86" t="s">
        <v>170</v>
      </c>
      <c r="B100" s="122" t="s">
        <v>273</v>
      </c>
      <c r="C100" s="367">
        <v>226</v>
      </c>
      <c r="D100" s="368">
        <v>16</v>
      </c>
      <c r="E100" s="369">
        <v>0</v>
      </c>
      <c r="F100" s="370">
        <v>242</v>
      </c>
      <c r="G100" s="367">
        <v>226</v>
      </c>
      <c r="H100" s="368">
        <v>8</v>
      </c>
      <c r="I100" s="369">
        <v>0</v>
      </c>
      <c r="J100" s="369">
        <v>234</v>
      </c>
      <c r="K100" s="154">
        <v>337</v>
      </c>
      <c r="L100" s="368">
        <v>24</v>
      </c>
      <c r="M100" s="369">
        <v>0</v>
      </c>
      <c r="N100" s="370">
        <v>361</v>
      </c>
      <c r="O100" s="367">
        <v>150</v>
      </c>
      <c r="P100" s="368">
        <v>5</v>
      </c>
      <c r="Q100" s="369">
        <v>0</v>
      </c>
      <c r="R100" s="369">
        <v>155</v>
      </c>
      <c r="S100" s="371">
        <v>0.66371681415929207</v>
      </c>
      <c r="T100" s="115">
        <v>0.625</v>
      </c>
      <c r="U100" s="372">
        <v>0</v>
      </c>
      <c r="V100" s="373">
        <v>0.66239316239316237</v>
      </c>
      <c r="W100" s="141"/>
    </row>
    <row r="101" spans="1:23" ht="15" customHeight="1" x14ac:dyDescent="0.25">
      <c r="A101" s="86" t="s">
        <v>170</v>
      </c>
      <c r="B101" s="122" t="s">
        <v>274</v>
      </c>
      <c r="C101" s="367">
        <v>1875</v>
      </c>
      <c r="D101" s="368">
        <v>368</v>
      </c>
      <c r="E101" s="369">
        <v>31</v>
      </c>
      <c r="F101" s="370">
        <v>2274</v>
      </c>
      <c r="G101" s="367">
        <v>1932</v>
      </c>
      <c r="H101" s="368" t="s">
        <v>98</v>
      </c>
      <c r="I101" s="369" t="s">
        <v>98</v>
      </c>
      <c r="J101" s="369">
        <v>2323</v>
      </c>
      <c r="K101" s="154">
        <v>1930</v>
      </c>
      <c r="L101" s="368">
        <v>385</v>
      </c>
      <c r="M101" s="369">
        <v>29</v>
      </c>
      <c r="N101" s="370">
        <v>2344</v>
      </c>
      <c r="O101" s="367">
        <v>1409</v>
      </c>
      <c r="P101" s="368" t="s">
        <v>98</v>
      </c>
      <c r="Q101" s="369" t="s">
        <v>98</v>
      </c>
      <c r="R101" s="369">
        <v>1682</v>
      </c>
      <c r="S101" s="371">
        <v>0.72929606625258803</v>
      </c>
      <c r="T101" s="115">
        <v>0.69845360824742264</v>
      </c>
      <c r="U101" s="372">
        <v>0.66666666666666663</v>
      </c>
      <c r="V101" s="373">
        <v>0.72406371071889797</v>
      </c>
      <c r="W101" s="141"/>
    </row>
    <row r="102" spans="1:23" ht="15" customHeight="1" x14ac:dyDescent="0.25">
      <c r="A102" s="86" t="s">
        <v>170</v>
      </c>
      <c r="B102" s="122" t="s">
        <v>275</v>
      </c>
      <c r="C102" s="367">
        <v>148</v>
      </c>
      <c r="D102" s="368">
        <v>36</v>
      </c>
      <c r="E102" s="369">
        <v>6</v>
      </c>
      <c r="F102" s="370">
        <v>190</v>
      </c>
      <c r="G102" s="367">
        <v>109</v>
      </c>
      <c r="H102" s="368" t="s">
        <v>98</v>
      </c>
      <c r="I102" s="369" t="s">
        <v>98</v>
      </c>
      <c r="J102" s="369">
        <v>144</v>
      </c>
      <c r="K102" s="154">
        <v>190</v>
      </c>
      <c r="L102" s="368">
        <v>44</v>
      </c>
      <c r="M102" s="369">
        <v>6</v>
      </c>
      <c r="N102" s="370">
        <v>240</v>
      </c>
      <c r="O102" s="367">
        <v>89</v>
      </c>
      <c r="P102" s="368" t="s">
        <v>98</v>
      </c>
      <c r="Q102" s="369" t="s">
        <v>98</v>
      </c>
      <c r="R102" s="369">
        <v>113</v>
      </c>
      <c r="S102" s="371">
        <v>0.8165137614678899</v>
      </c>
      <c r="T102" s="115">
        <v>0.67647058823529416</v>
      </c>
      <c r="U102" s="372">
        <v>1</v>
      </c>
      <c r="V102" s="373">
        <v>0.78472222222222221</v>
      </c>
      <c r="W102" s="141"/>
    </row>
    <row r="103" spans="1:23" ht="15" customHeight="1" x14ac:dyDescent="0.25">
      <c r="A103" s="86" t="s">
        <v>173</v>
      </c>
      <c r="B103" s="122" t="s">
        <v>276</v>
      </c>
      <c r="C103" s="367" t="s">
        <v>98</v>
      </c>
      <c r="D103" s="368" t="s">
        <v>98</v>
      </c>
      <c r="E103" s="369">
        <v>0</v>
      </c>
      <c r="F103" s="370">
        <v>7</v>
      </c>
      <c r="G103" s="367" t="s">
        <v>98</v>
      </c>
      <c r="H103" s="368" t="s">
        <v>98</v>
      </c>
      <c r="I103" s="369">
        <v>0</v>
      </c>
      <c r="J103" s="369">
        <v>11</v>
      </c>
      <c r="K103" s="154">
        <v>5</v>
      </c>
      <c r="L103" s="368">
        <v>7</v>
      </c>
      <c r="M103" s="369">
        <v>0</v>
      </c>
      <c r="N103" s="370">
        <v>12</v>
      </c>
      <c r="O103" s="367" t="s">
        <v>98</v>
      </c>
      <c r="P103" s="368" t="s">
        <v>98</v>
      </c>
      <c r="Q103" s="369">
        <v>0</v>
      </c>
      <c r="R103" s="369">
        <v>9</v>
      </c>
      <c r="S103" s="371">
        <v>0.5</v>
      </c>
      <c r="T103" s="115">
        <v>0.88888888888888884</v>
      </c>
      <c r="U103" s="372">
        <v>0</v>
      </c>
      <c r="V103" s="373">
        <v>0.81818181818181823</v>
      </c>
      <c r="W103" s="141"/>
    </row>
    <row r="104" spans="1:23" ht="15" customHeight="1" x14ac:dyDescent="0.25">
      <c r="A104" s="86" t="s">
        <v>219</v>
      </c>
      <c r="B104" s="122" t="s">
        <v>277</v>
      </c>
      <c r="C104" s="367" t="s">
        <v>98</v>
      </c>
      <c r="D104" s="368" t="s">
        <v>98</v>
      </c>
      <c r="E104" s="369">
        <v>0</v>
      </c>
      <c r="F104" s="370">
        <v>8</v>
      </c>
      <c r="G104" s="367" t="s">
        <v>98</v>
      </c>
      <c r="H104" s="368" t="s">
        <v>98</v>
      </c>
      <c r="I104" s="369">
        <v>0</v>
      </c>
      <c r="J104" s="369">
        <v>7</v>
      </c>
      <c r="K104" s="154" t="s">
        <v>98</v>
      </c>
      <c r="L104" s="368" t="s">
        <v>98</v>
      </c>
      <c r="M104" s="369">
        <v>0</v>
      </c>
      <c r="N104" s="370">
        <v>9</v>
      </c>
      <c r="O104" s="367" t="s">
        <v>98</v>
      </c>
      <c r="P104" s="368" t="s">
        <v>98</v>
      </c>
      <c r="Q104" s="369">
        <v>0</v>
      </c>
      <c r="R104" s="369">
        <v>6</v>
      </c>
      <c r="S104" s="371">
        <v>1</v>
      </c>
      <c r="T104" s="115" t="s">
        <v>98</v>
      </c>
      <c r="U104" s="372">
        <v>0</v>
      </c>
      <c r="V104" s="373">
        <v>0.8571428571428571</v>
      </c>
      <c r="W104" s="141"/>
    </row>
    <row r="105" spans="1:23" ht="15" customHeight="1" x14ac:dyDescent="0.25">
      <c r="A105" s="86" t="s">
        <v>185</v>
      </c>
      <c r="B105" s="122" t="s">
        <v>278</v>
      </c>
      <c r="C105" s="367">
        <v>0</v>
      </c>
      <c r="D105" s="368">
        <v>6</v>
      </c>
      <c r="E105" s="369">
        <v>0</v>
      </c>
      <c r="F105" s="370">
        <v>6</v>
      </c>
      <c r="G105" s="367">
        <v>0</v>
      </c>
      <c r="H105" s="368">
        <v>6</v>
      </c>
      <c r="I105" s="369">
        <v>0</v>
      </c>
      <c r="J105" s="369">
        <v>6</v>
      </c>
      <c r="K105" s="154">
        <v>0</v>
      </c>
      <c r="L105" s="368">
        <v>10</v>
      </c>
      <c r="M105" s="369">
        <v>0</v>
      </c>
      <c r="N105" s="370">
        <v>10</v>
      </c>
      <c r="O105" s="367">
        <v>0</v>
      </c>
      <c r="P105" s="368" t="s">
        <v>98</v>
      </c>
      <c r="Q105" s="369">
        <v>0</v>
      </c>
      <c r="R105" s="369" t="s">
        <v>98</v>
      </c>
      <c r="S105" s="371">
        <v>0</v>
      </c>
      <c r="T105" s="115" t="s">
        <v>98</v>
      </c>
      <c r="U105" s="372">
        <v>0</v>
      </c>
      <c r="V105" s="373" t="s">
        <v>98</v>
      </c>
      <c r="W105" s="141"/>
    </row>
    <row r="106" spans="1:23" ht="15" customHeight="1" x14ac:dyDescent="0.25">
      <c r="A106" s="86" t="s">
        <v>232</v>
      </c>
      <c r="B106" s="122" t="s">
        <v>279</v>
      </c>
      <c r="C106" s="367">
        <v>25</v>
      </c>
      <c r="D106" s="368">
        <v>8</v>
      </c>
      <c r="E106" s="369">
        <v>0</v>
      </c>
      <c r="F106" s="370">
        <v>33</v>
      </c>
      <c r="G106" s="367" t="s">
        <v>98</v>
      </c>
      <c r="H106" s="368" t="s">
        <v>98</v>
      </c>
      <c r="I106" s="369">
        <v>0</v>
      </c>
      <c r="J106" s="369">
        <v>5</v>
      </c>
      <c r="K106" s="154">
        <v>21</v>
      </c>
      <c r="L106" s="368">
        <v>7</v>
      </c>
      <c r="M106" s="369">
        <v>0</v>
      </c>
      <c r="N106" s="370">
        <v>28</v>
      </c>
      <c r="O106" s="367" t="s">
        <v>98</v>
      </c>
      <c r="P106" s="368" t="s">
        <v>98</v>
      </c>
      <c r="Q106" s="369">
        <v>0</v>
      </c>
      <c r="R106" s="369" t="s">
        <v>98</v>
      </c>
      <c r="S106" s="371">
        <v>0.25</v>
      </c>
      <c r="T106" s="115">
        <v>1</v>
      </c>
      <c r="U106" s="372">
        <v>0</v>
      </c>
      <c r="V106" s="373" t="s">
        <v>98</v>
      </c>
      <c r="W106" s="141"/>
    </row>
    <row r="107" spans="1:23" ht="15" customHeight="1" x14ac:dyDescent="0.25">
      <c r="A107" s="86" t="s">
        <v>211</v>
      </c>
      <c r="B107" s="122" t="s">
        <v>280</v>
      </c>
      <c r="C107" s="367" t="s">
        <v>98</v>
      </c>
      <c r="D107" s="368">
        <v>20</v>
      </c>
      <c r="E107" s="369" t="s">
        <v>98</v>
      </c>
      <c r="F107" s="370">
        <v>25</v>
      </c>
      <c r="G107" s="367" t="s">
        <v>98</v>
      </c>
      <c r="H107" s="368" t="s">
        <v>98</v>
      </c>
      <c r="I107" s="369">
        <v>0</v>
      </c>
      <c r="J107" s="369">
        <v>7</v>
      </c>
      <c r="K107" s="154" t="s">
        <v>98</v>
      </c>
      <c r="L107" s="368">
        <v>45</v>
      </c>
      <c r="M107" s="369" t="s">
        <v>98</v>
      </c>
      <c r="N107" s="370">
        <v>55</v>
      </c>
      <c r="O107" s="367" t="s">
        <v>98</v>
      </c>
      <c r="P107" s="368" t="s">
        <v>98</v>
      </c>
      <c r="Q107" s="369">
        <v>0</v>
      </c>
      <c r="R107" s="369">
        <v>6</v>
      </c>
      <c r="S107" s="371">
        <v>1</v>
      </c>
      <c r="T107" s="115" t="s">
        <v>98</v>
      </c>
      <c r="U107" s="372">
        <v>0</v>
      </c>
      <c r="V107" s="373">
        <v>0.8571428571428571</v>
      </c>
      <c r="W107" s="141"/>
    </row>
    <row r="108" spans="1:23" ht="15" customHeight="1" x14ac:dyDescent="0.25">
      <c r="A108" s="86" t="s">
        <v>178</v>
      </c>
      <c r="B108" s="122" t="s">
        <v>281</v>
      </c>
      <c r="C108" s="367">
        <v>11</v>
      </c>
      <c r="D108" s="368">
        <v>34</v>
      </c>
      <c r="E108" s="369">
        <v>0</v>
      </c>
      <c r="F108" s="370">
        <v>45</v>
      </c>
      <c r="G108" s="367" t="s">
        <v>98</v>
      </c>
      <c r="H108" s="368" t="s">
        <v>98</v>
      </c>
      <c r="I108" s="369">
        <v>0</v>
      </c>
      <c r="J108" s="369">
        <v>62</v>
      </c>
      <c r="K108" s="154">
        <v>29</v>
      </c>
      <c r="L108" s="368">
        <v>264</v>
      </c>
      <c r="M108" s="369">
        <v>0</v>
      </c>
      <c r="N108" s="370">
        <v>293</v>
      </c>
      <c r="O108" s="367" t="s">
        <v>98</v>
      </c>
      <c r="P108" s="368" t="s">
        <v>98</v>
      </c>
      <c r="Q108" s="369">
        <v>0</v>
      </c>
      <c r="R108" s="369">
        <v>55</v>
      </c>
      <c r="S108" s="371">
        <v>1</v>
      </c>
      <c r="T108" s="115">
        <v>0.88524590163934425</v>
      </c>
      <c r="U108" s="372">
        <v>0</v>
      </c>
      <c r="V108" s="373">
        <v>0.88709677419354838</v>
      </c>
      <c r="W108" s="141"/>
    </row>
    <row r="109" spans="1:23" ht="15" customHeight="1" x14ac:dyDescent="0.25">
      <c r="A109" s="86" t="s">
        <v>211</v>
      </c>
      <c r="B109" s="122" t="s">
        <v>282</v>
      </c>
      <c r="C109" s="367">
        <v>17</v>
      </c>
      <c r="D109" s="368">
        <v>0</v>
      </c>
      <c r="E109" s="369">
        <v>0</v>
      </c>
      <c r="F109" s="370">
        <v>17</v>
      </c>
      <c r="G109" s="367">
        <v>0</v>
      </c>
      <c r="H109" s="368">
        <v>0</v>
      </c>
      <c r="I109" s="369">
        <v>0</v>
      </c>
      <c r="J109" s="369">
        <v>0</v>
      </c>
      <c r="K109" s="154">
        <v>17</v>
      </c>
      <c r="L109" s="368">
        <v>0</v>
      </c>
      <c r="M109" s="369">
        <v>0</v>
      </c>
      <c r="N109" s="370">
        <v>17</v>
      </c>
      <c r="O109" s="367">
        <v>0</v>
      </c>
      <c r="P109" s="368">
        <v>0</v>
      </c>
      <c r="Q109" s="369">
        <v>0</v>
      </c>
      <c r="R109" s="369">
        <v>0</v>
      </c>
      <c r="S109" s="371">
        <v>0</v>
      </c>
      <c r="T109" s="115">
        <v>0</v>
      </c>
      <c r="U109" s="372">
        <v>0</v>
      </c>
      <c r="V109" s="373">
        <v>0</v>
      </c>
      <c r="W109" s="141"/>
    </row>
    <row r="110" spans="1:23" ht="15" customHeight="1" x14ac:dyDescent="0.25">
      <c r="A110" s="86" t="s">
        <v>178</v>
      </c>
      <c r="B110" s="122" t="s">
        <v>283</v>
      </c>
      <c r="C110" s="367">
        <v>0</v>
      </c>
      <c r="D110" s="368" t="s">
        <v>98</v>
      </c>
      <c r="E110" s="369" t="s">
        <v>98</v>
      </c>
      <c r="F110" s="370">
        <v>26</v>
      </c>
      <c r="G110" s="367">
        <v>10</v>
      </c>
      <c r="H110" s="368">
        <v>38</v>
      </c>
      <c r="I110" s="369">
        <v>0</v>
      </c>
      <c r="J110" s="369">
        <v>48</v>
      </c>
      <c r="K110" s="154" t="s">
        <v>98</v>
      </c>
      <c r="L110" s="368">
        <v>123</v>
      </c>
      <c r="M110" s="369" t="s">
        <v>98</v>
      </c>
      <c r="N110" s="370">
        <v>139</v>
      </c>
      <c r="O110" s="367">
        <v>8</v>
      </c>
      <c r="P110" s="368">
        <v>26</v>
      </c>
      <c r="Q110" s="369">
        <v>0</v>
      </c>
      <c r="R110" s="369">
        <v>34</v>
      </c>
      <c r="S110" s="371">
        <v>0.8</v>
      </c>
      <c r="T110" s="115">
        <v>0.68421052631578949</v>
      </c>
      <c r="U110" s="372">
        <v>0</v>
      </c>
      <c r="V110" s="373">
        <v>0.70833333333333337</v>
      </c>
      <c r="W110" s="141"/>
    </row>
    <row r="111" spans="1:23" ht="15" customHeight="1" x14ac:dyDescent="0.25">
      <c r="A111" s="86" t="s">
        <v>188</v>
      </c>
      <c r="B111" s="122" t="s">
        <v>284</v>
      </c>
      <c r="C111" s="367">
        <v>0</v>
      </c>
      <c r="D111" s="368">
        <v>12</v>
      </c>
      <c r="E111" s="369">
        <v>0</v>
      </c>
      <c r="F111" s="370">
        <v>12</v>
      </c>
      <c r="G111" s="367">
        <v>0</v>
      </c>
      <c r="H111" s="368">
        <v>7</v>
      </c>
      <c r="I111" s="369">
        <v>0</v>
      </c>
      <c r="J111" s="369">
        <v>7</v>
      </c>
      <c r="K111" s="154" t="s">
        <v>98</v>
      </c>
      <c r="L111" s="368" t="s">
        <v>98</v>
      </c>
      <c r="M111" s="369">
        <v>0</v>
      </c>
      <c r="N111" s="370">
        <v>23</v>
      </c>
      <c r="O111" s="367">
        <v>0</v>
      </c>
      <c r="P111" s="368">
        <v>0</v>
      </c>
      <c r="Q111" s="369">
        <v>0</v>
      </c>
      <c r="R111" s="369">
        <v>0</v>
      </c>
      <c r="S111" s="371">
        <v>0</v>
      </c>
      <c r="T111" s="115">
        <v>0</v>
      </c>
      <c r="U111" s="372">
        <v>0</v>
      </c>
      <c r="V111" s="373">
        <v>0</v>
      </c>
      <c r="W111" s="141"/>
    </row>
    <row r="112" spans="1:23" ht="15" customHeight="1" thickBot="1" x14ac:dyDescent="0.3">
      <c r="A112" s="86" t="s">
        <v>170</v>
      </c>
      <c r="B112" s="125" t="s">
        <v>285</v>
      </c>
      <c r="C112" s="367">
        <v>15</v>
      </c>
      <c r="D112" s="368" t="s">
        <v>98</v>
      </c>
      <c r="E112" s="369" t="s">
        <v>98</v>
      </c>
      <c r="F112" s="370">
        <v>20</v>
      </c>
      <c r="G112" s="367">
        <v>15</v>
      </c>
      <c r="H112" s="368">
        <v>17</v>
      </c>
      <c r="I112" s="369">
        <v>0</v>
      </c>
      <c r="J112" s="369">
        <v>32</v>
      </c>
      <c r="K112" s="154">
        <v>20</v>
      </c>
      <c r="L112" s="368" t="s">
        <v>98</v>
      </c>
      <c r="M112" s="369" t="s">
        <v>98</v>
      </c>
      <c r="N112" s="370">
        <v>28</v>
      </c>
      <c r="O112" s="367">
        <v>12</v>
      </c>
      <c r="P112" s="368">
        <v>13</v>
      </c>
      <c r="Q112" s="369">
        <v>0</v>
      </c>
      <c r="R112" s="369">
        <v>25</v>
      </c>
      <c r="S112" s="371">
        <v>0.8</v>
      </c>
      <c r="T112" s="115">
        <v>0.76470588235294112</v>
      </c>
      <c r="U112" s="372">
        <v>0</v>
      </c>
      <c r="V112" s="373">
        <v>0.78125</v>
      </c>
      <c r="W112" s="141"/>
    </row>
    <row r="113" spans="1:23" ht="15" hidden="1" customHeight="1" thickBot="1" x14ac:dyDescent="0.25">
      <c r="C113" s="48"/>
      <c r="D113" s="48"/>
      <c r="E113" s="48"/>
      <c r="F113" s="48"/>
      <c r="G113" s="48"/>
      <c r="H113" s="48"/>
      <c r="I113" s="48"/>
      <c r="J113" s="48"/>
      <c r="K113" s="48"/>
      <c r="L113" s="48"/>
      <c r="M113" s="48"/>
      <c r="N113" s="48"/>
      <c r="O113" s="48"/>
      <c r="P113" s="48"/>
      <c r="Q113" s="48"/>
      <c r="R113" s="48"/>
      <c r="S113" s="49"/>
      <c r="T113" s="49"/>
      <c r="U113" s="49"/>
      <c r="V113" s="49"/>
    </row>
    <row r="114" spans="1:23" s="1" customFormat="1" ht="15" customHeight="1" x14ac:dyDescent="0.25">
      <c r="A114" s="90" t="s">
        <v>286</v>
      </c>
      <c r="B114" s="91"/>
      <c r="C114" s="142">
        <v>9812</v>
      </c>
      <c r="D114" s="143">
        <v>15448</v>
      </c>
      <c r="E114" s="143">
        <v>141</v>
      </c>
      <c r="F114" s="144">
        <v>25401</v>
      </c>
      <c r="G114" s="142">
        <v>9854</v>
      </c>
      <c r="H114" s="143">
        <v>14886</v>
      </c>
      <c r="I114" s="143">
        <v>23</v>
      </c>
      <c r="J114" s="144">
        <v>24763</v>
      </c>
      <c r="K114" s="142">
        <v>11380</v>
      </c>
      <c r="L114" s="143">
        <v>26992</v>
      </c>
      <c r="M114" s="143">
        <v>132</v>
      </c>
      <c r="N114" s="144">
        <v>38504</v>
      </c>
      <c r="O114" s="142">
        <v>7053</v>
      </c>
      <c r="P114" s="143">
        <v>10708</v>
      </c>
      <c r="Q114" s="143">
        <v>14</v>
      </c>
      <c r="R114" s="144">
        <v>17775</v>
      </c>
      <c r="S114" s="117">
        <f>IFERROR(O114/G114,0)</f>
        <v>0.71574994925918412</v>
      </c>
      <c r="T114" s="118">
        <f t="shared" ref="T114:V114" si="0">IFERROR(P114/H114,0)</f>
        <v>0.71933360204218733</v>
      </c>
      <c r="U114" s="118">
        <f t="shared" si="0"/>
        <v>0.60869565217391308</v>
      </c>
      <c r="V114" s="119">
        <f t="shared" si="0"/>
        <v>0.71780478940354564</v>
      </c>
      <c r="W114" s="112"/>
    </row>
    <row r="115" spans="1:23" s="1" customFormat="1" ht="15" customHeight="1" thickBot="1" x14ac:dyDescent="0.25">
      <c r="A115" s="95" t="s">
        <v>287</v>
      </c>
      <c r="B115" s="96"/>
      <c r="C115" s="572">
        <f>F114</f>
        <v>25401</v>
      </c>
      <c r="D115" s="573"/>
      <c r="E115" s="573"/>
      <c r="F115" s="574"/>
      <c r="G115" s="572">
        <f>J114</f>
        <v>24763</v>
      </c>
      <c r="H115" s="573"/>
      <c r="I115" s="573"/>
      <c r="J115" s="574"/>
      <c r="K115" s="572">
        <f>N114</f>
        <v>38504</v>
      </c>
      <c r="L115" s="573"/>
      <c r="M115" s="573"/>
      <c r="N115" s="574"/>
      <c r="O115" s="572">
        <f>R114</f>
        <v>17775</v>
      </c>
      <c r="P115" s="573"/>
      <c r="Q115" s="573"/>
      <c r="R115" s="574"/>
      <c r="S115" s="575">
        <f>V114</f>
        <v>0.71780478940354564</v>
      </c>
      <c r="T115" s="576"/>
      <c r="U115" s="576"/>
      <c r="V115" s="577"/>
      <c r="W115" s="2"/>
    </row>
    <row r="116" spans="1:23" ht="15" customHeight="1" thickBot="1" x14ac:dyDescent="0.25">
      <c r="C116" s="48"/>
      <c r="D116" s="48"/>
      <c r="E116" s="48"/>
      <c r="F116" s="48"/>
      <c r="G116" s="48"/>
      <c r="H116" s="48"/>
      <c r="I116" s="48"/>
      <c r="J116" s="48"/>
      <c r="K116" s="48"/>
      <c r="L116" s="48"/>
      <c r="M116" s="48"/>
      <c r="N116" s="48"/>
      <c r="O116" s="48"/>
      <c r="P116" s="48"/>
      <c r="Q116" s="48"/>
      <c r="R116" s="48"/>
      <c r="S116" s="49"/>
      <c r="T116" s="49"/>
      <c r="U116" s="49"/>
      <c r="V116" s="49"/>
    </row>
    <row r="117" spans="1:23" ht="13.5" thickBot="1" x14ac:dyDescent="0.25">
      <c r="B117" s="50"/>
      <c r="C117" s="51" t="s">
        <v>87</v>
      </c>
      <c r="D117" s="52" t="s">
        <v>88</v>
      </c>
      <c r="E117" s="53" t="s">
        <v>288</v>
      </c>
      <c r="F117" s="53"/>
      <c r="G117" s="51" t="s">
        <v>87</v>
      </c>
      <c r="H117" s="52" t="s">
        <v>88</v>
      </c>
      <c r="I117" s="53" t="s">
        <v>288</v>
      </c>
      <c r="J117" s="54"/>
      <c r="K117" s="51" t="s">
        <v>87</v>
      </c>
      <c r="L117" s="52" t="s">
        <v>88</v>
      </c>
      <c r="M117" s="53" t="s">
        <v>288</v>
      </c>
      <c r="N117" s="54"/>
      <c r="O117" s="55" t="s">
        <v>87</v>
      </c>
      <c r="P117" s="53" t="s">
        <v>88</v>
      </c>
      <c r="Q117" s="53" t="s">
        <v>288</v>
      </c>
      <c r="R117" s="56"/>
    </row>
    <row r="118" spans="1:23" ht="15" customHeight="1" thickBot="1" x14ac:dyDescent="0.25">
      <c r="B118" s="57" t="s">
        <v>289</v>
      </c>
      <c r="C118" s="58">
        <f>C114/F114</f>
        <v>0.38628400456674933</v>
      </c>
      <c r="D118" s="59">
        <f>D114/F114</f>
        <v>0.6081650328727215</v>
      </c>
      <c r="E118" s="97">
        <f>E114/F114</f>
        <v>5.5509625605291131E-3</v>
      </c>
      <c r="F118" s="60"/>
      <c r="G118" s="58">
        <f>G114/J114</f>
        <v>0.39793239914388401</v>
      </c>
      <c r="H118" s="59">
        <f>H114/J114</f>
        <v>0.60113879578403262</v>
      </c>
      <c r="I118" s="97">
        <f>I114/J114</f>
        <v>9.2880507208335013E-4</v>
      </c>
      <c r="J118" s="61"/>
      <c r="K118" s="58">
        <f>K114/N114</f>
        <v>0.295553708705589</v>
      </c>
      <c r="L118" s="59">
        <f>L114/N114</f>
        <v>0.70101807604404742</v>
      </c>
      <c r="M118" s="97">
        <f>M114/N114</f>
        <v>3.4282152503635984E-3</v>
      </c>
      <c r="N118" s="61"/>
      <c r="O118" s="62">
        <f>O114/R114</f>
        <v>0.39679324894514767</v>
      </c>
      <c r="P118" s="60">
        <f>P114/R114</f>
        <v>0.60241912798874819</v>
      </c>
      <c r="Q118" s="97">
        <f>Q114/R114</f>
        <v>7.876230661040788E-4</v>
      </c>
      <c r="R118" s="63"/>
    </row>
    <row r="119" spans="1:23" ht="15" customHeight="1" x14ac:dyDescent="0.2"/>
    <row r="120" spans="1:23" ht="15" customHeight="1" x14ac:dyDescent="0.2">
      <c r="C120" s="48"/>
      <c r="D120" s="48"/>
      <c r="E120" s="48"/>
      <c r="F120" s="48"/>
      <c r="G120" s="48"/>
      <c r="H120" s="48"/>
      <c r="I120" s="48"/>
      <c r="J120" s="48"/>
      <c r="K120" s="48"/>
      <c r="L120" s="48"/>
      <c r="M120" s="48"/>
      <c r="N120" s="48"/>
      <c r="O120" s="48"/>
      <c r="P120" s="48"/>
      <c r="Q120" s="48"/>
      <c r="R120" s="48"/>
    </row>
    <row r="121" spans="1:23" ht="15" customHeight="1" x14ac:dyDescent="0.2">
      <c r="C121" s="48"/>
      <c r="D121" s="48"/>
      <c r="E121" s="48"/>
      <c r="F121" s="48"/>
      <c r="G121" s="48"/>
      <c r="H121" s="48"/>
      <c r="I121" s="48"/>
      <c r="J121" s="48"/>
      <c r="K121" s="48"/>
      <c r="L121" s="48"/>
      <c r="M121" s="48"/>
      <c r="N121" s="48"/>
      <c r="O121" s="48"/>
      <c r="P121" s="48"/>
      <c r="Q121" s="48"/>
      <c r="R121" s="48"/>
      <c r="W121" s="1"/>
    </row>
    <row r="122" spans="1:23" ht="15" customHeight="1" x14ac:dyDescent="0.2">
      <c r="W122" s="1"/>
    </row>
    <row r="123" spans="1:23" ht="15" customHeight="1" x14ac:dyDescent="0.2">
      <c r="C123" s="48"/>
      <c r="D123" s="48"/>
      <c r="E123" s="48"/>
      <c r="F123" s="48"/>
      <c r="G123" s="48"/>
      <c r="H123" s="48"/>
      <c r="I123" s="48"/>
      <c r="J123" s="48"/>
      <c r="K123" s="48"/>
      <c r="L123" s="48"/>
      <c r="M123" s="48"/>
      <c r="N123" s="48"/>
      <c r="O123" s="48"/>
      <c r="P123" s="48"/>
      <c r="Q123" s="48"/>
      <c r="R123" s="48"/>
      <c r="S123" s="48"/>
      <c r="T123" s="48"/>
      <c r="U123" s="48"/>
      <c r="V123" s="48"/>
    </row>
    <row r="124" spans="1:23" ht="15" customHeight="1" x14ac:dyDescent="0.2"/>
    <row r="125" spans="1:23" ht="15" customHeight="1" x14ac:dyDescent="0.2"/>
  </sheetData>
  <sheetProtection selectLockedCells="1" selectUnlockedCells="1"/>
  <autoFilter ref="A9:V112" xr:uid="{11DEEC1D-48D3-4730-ACED-1F0B723418BE}"/>
  <mergeCells count="10">
    <mergeCell ref="C8:F8"/>
    <mergeCell ref="G8:J8"/>
    <mergeCell ref="K8:N8"/>
    <mergeCell ref="O8:R8"/>
    <mergeCell ref="S8:V8"/>
    <mergeCell ref="C115:F115"/>
    <mergeCell ref="G115:J115"/>
    <mergeCell ref="K115:N115"/>
    <mergeCell ref="O115:R115"/>
    <mergeCell ref="S115:V115"/>
  </mergeCells>
  <conditionalFormatting sqref="C10:R115">
    <cfRule type="cellIs" dxfId="3" priority="1" operator="between">
      <formula>1</formula>
      <formula>4</formula>
    </cfRule>
  </conditionalFormatting>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CD5C-D212-471D-BF57-9443778E4044}">
  <sheetPr>
    <pageSetUpPr fitToPage="1"/>
  </sheetPr>
  <dimension ref="A1:W125"/>
  <sheetViews>
    <sheetView zoomScale="90" zoomScaleNormal="90" workbookViewId="0">
      <pane xSplit="2" ySplit="9" topLeftCell="C10" activePane="bottomRight" state="frozen"/>
      <selection pane="topRight" sqref="A1:XFD1048576"/>
      <selection pane="bottomLeft" sqref="A1:XFD1048576"/>
      <selection pane="bottomRight" activeCell="S115" sqref="S115:V115"/>
    </sheetView>
  </sheetViews>
  <sheetFormatPr defaultColWidth="9.28515625" defaultRowHeight="12.75" x14ac:dyDescent="0.2"/>
  <cols>
    <col min="1" max="1" width="34.28515625" style="2" customWidth="1"/>
    <col min="2" max="2" width="60.28515625" style="2" customWidth="1"/>
    <col min="3" max="3" width="11.7109375" style="2" customWidth="1"/>
    <col min="4" max="4" width="9.28515625" style="2" customWidth="1"/>
    <col min="5" max="5" width="10.7109375" style="2" customWidth="1"/>
    <col min="6" max="6" width="10" style="2" customWidth="1"/>
    <col min="7" max="9" width="9.28515625" style="2"/>
    <col min="10" max="10" width="9.28515625" style="2" customWidth="1"/>
    <col min="11" max="11" width="11.28515625" style="2" customWidth="1"/>
    <col min="12" max="12" width="10" style="2" customWidth="1"/>
    <col min="13" max="13" width="10.7109375" style="2" customWidth="1"/>
    <col min="14" max="14" width="10.5703125" style="2" customWidth="1"/>
    <col min="15" max="16384" width="9.28515625" style="2"/>
  </cols>
  <sheetData>
    <row r="1" spans="1:23" s="100" customFormat="1" ht="15" x14ac:dyDescent="0.25">
      <c r="A1" s="7" t="s">
        <v>84</v>
      </c>
      <c r="B1" s="2"/>
      <c r="C1" s="99"/>
      <c r="D1" s="99"/>
      <c r="E1" s="99"/>
      <c r="F1" s="99"/>
      <c r="G1" s="99"/>
      <c r="H1" s="99"/>
      <c r="I1" s="99"/>
      <c r="J1" s="99"/>
      <c r="K1" s="99"/>
      <c r="L1" s="99"/>
      <c r="M1" s="99"/>
      <c r="N1" s="99"/>
      <c r="O1" s="99"/>
      <c r="P1" s="99"/>
      <c r="Q1" s="99"/>
      <c r="R1" s="99"/>
      <c r="S1" s="99"/>
      <c r="T1" s="99"/>
      <c r="U1" s="99"/>
      <c r="V1" s="99"/>
    </row>
    <row r="2" spans="1:23" s="100" customFormat="1" ht="15" x14ac:dyDescent="0.25">
      <c r="A2" s="7" t="s">
        <v>19</v>
      </c>
      <c r="B2" s="2"/>
      <c r="C2" s="99"/>
      <c r="D2" s="99"/>
      <c r="E2" s="99"/>
      <c r="F2" s="99"/>
      <c r="G2" s="99"/>
      <c r="H2" s="99"/>
      <c r="I2" s="99"/>
      <c r="J2" s="99"/>
      <c r="K2" s="99"/>
      <c r="L2" s="99"/>
      <c r="M2" s="99"/>
      <c r="N2" s="99"/>
      <c r="O2" s="99"/>
      <c r="P2" s="99"/>
      <c r="Q2" s="99"/>
      <c r="R2" s="99"/>
      <c r="S2" s="99"/>
      <c r="T2" s="99"/>
      <c r="U2" s="99"/>
      <c r="V2" s="99"/>
    </row>
    <row r="3" spans="1:23" s="100" customFormat="1" ht="15" x14ac:dyDescent="0.25">
      <c r="A3" s="7" t="s">
        <v>85</v>
      </c>
      <c r="B3" s="2"/>
      <c r="C3" s="99"/>
      <c r="D3" s="99"/>
      <c r="E3" s="99"/>
      <c r="F3" s="99"/>
      <c r="G3" s="99"/>
      <c r="H3" s="99"/>
      <c r="I3" s="99"/>
      <c r="J3" s="99"/>
      <c r="K3" s="99"/>
      <c r="L3" s="99"/>
      <c r="M3" s="99"/>
      <c r="N3" s="99"/>
      <c r="O3" s="99"/>
      <c r="P3" s="99"/>
      <c r="Q3" s="99"/>
      <c r="R3" s="99"/>
      <c r="S3" s="99"/>
      <c r="T3" s="99"/>
      <c r="U3" s="99"/>
      <c r="V3" s="99"/>
    </row>
    <row r="4" spans="1:23" s="100" customFormat="1" ht="15" x14ac:dyDescent="0.25">
      <c r="A4" s="7" t="s">
        <v>159</v>
      </c>
      <c r="B4" s="2"/>
      <c r="C4" s="99"/>
      <c r="D4" s="99"/>
      <c r="E4" s="99"/>
      <c r="F4" s="99"/>
      <c r="G4" s="99"/>
      <c r="H4" s="99"/>
      <c r="I4" s="99"/>
      <c r="J4" s="99"/>
      <c r="K4" s="99"/>
      <c r="L4" s="99"/>
      <c r="M4" s="99"/>
      <c r="N4" s="99"/>
      <c r="O4" s="99"/>
      <c r="P4" s="99"/>
      <c r="Q4" s="99"/>
      <c r="R4" s="99"/>
      <c r="S4" s="99"/>
      <c r="T4" s="99"/>
      <c r="U4" s="99"/>
      <c r="V4" s="99"/>
    </row>
    <row r="5" spans="1:23" s="100" customFormat="1" ht="12.75" customHeight="1" x14ac:dyDescent="0.25">
      <c r="B5" s="2"/>
      <c r="C5" s="99"/>
      <c r="D5" s="99"/>
      <c r="E5" s="99"/>
      <c r="F5" s="99"/>
      <c r="G5" s="99"/>
      <c r="H5" s="99"/>
      <c r="I5" s="99"/>
      <c r="J5" s="99"/>
      <c r="K5" s="99"/>
      <c r="L5" s="99"/>
      <c r="M5" s="99"/>
      <c r="N5" s="99"/>
      <c r="O5" s="99"/>
      <c r="P5" s="99"/>
      <c r="Q5" s="99"/>
      <c r="R5" s="99"/>
      <c r="S5" s="99"/>
      <c r="T5" s="99"/>
      <c r="U5" s="99"/>
      <c r="V5" s="99"/>
    </row>
    <row r="6" spans="1:23" s="100" customFormat="1" x14ac:dyDescent="0.2">
      <c r="A6" s="100" t="s">
        <v>290</v>
      </c>
      <c r="B6" s="102"/>
    </row>
    <row r="7" spans="1:23" s="100" customFormat="1" ht="13.5" thickBot="1" x14ac:dyDescent="0.25">
      <c r="B7" s="102"/>
    </row>
    <row r="8" spans="1:23" ht="59.25" customHeight="1" x14ac:dyDescent="0.2">
      <c r="A8" s="74"/>
      <c r="B8" s="75"/>
      <c r="C8" s="579" t="s">
        <v>161</v>
      </c>
      <c r="D8" s="579"/>
      <c r="E8" s="579"/>
      <c r="F8" s="580"/>
      <c r="G8" s="578" t="s">
        <v>162</v>
      </c>
      <c r="H8" s="579"/>
      <c r="I8" s="579"/>
      <c r="J8" s="579"/>
      <c r="K8" s="578" t="s">
        <v>163</v>
      </c>
      <c r="L8" s="579"/>
      <c r="M8" s="579"/>
      <c r="N8" s="580"/>
      <c r="O8" s="578" t="s">
        <v>94</v>
      </c>
      <c r="P8" s="579"/>
      <c r="Q8" s="579"/>
      <c r="R8" s="580"/>
      <c r="S8" s="581" t="s">
        <v>164</v>
      </c>
      <c r="T8" s="582"/>
      <c r="U8" s="582"/>
      <c r="V8" s="583"/>
    </row>
    <row r="9" spans="1:23" s="107" customFormat="1" ht="65.25" thickBot="1" x14ac:dyDescent="0.3">
      <c r="A9" s="76" t="s">
        <v>165</v>
      </c>
      <c r="B9" s="77" t="s">
        <v>166</v>
      </c>
      <c r="C9" s="78" t="s">
        <v>87</v>
      </c>
      <c r="D9" s="79" t="s">
        <v>88</v>
      </c>
      <c r="E9" s="79" t="s">
        <v>167</v>
      </c>
      <c r="F9" s="80" t="s">
        <v>90</v>
      </c>
      <c r="G9" s="81" t="s">
        <v>87</v>
      </c>
      <c r="H9" s="79" t="s">
        <v>88</v>
      </c>
      <c r="I9" s="82" t="s">
        <v>167</v>
      </c>
      <c r="J9" s="82" t="s">
        <v>90</v>
      </c>
      <c r="K9" s="83" t="s">
        <v>87</v>
      </c>
      <c r="L9" s="79" t="s">
        <v>88</v>
      </c>
      <c r="M9" s="82" t="s">
        <v>167</v>
      </c>
      <c r="N9" s="80" t="s">
        <v>90</v>
      </c>
      <c r="O9" s="81" t="s">
        <v>87</v>
      </c>
      <c r="P9" s="79" t="s">
        <v>88</v>
      </c>
      <c r="Q9" s="82" t="s">
        <v>167</v>
      </c>
      <c r="R9" s="82" t="s">
        <v>90</v>
      </c>
      <c r="S9" s="103" t="s">
        <v>87</v>
      </c>
      <c r="T9" s="104" t="s">
        <v>88</v>
      </c>
      <c r="U9" s="82" t="s">
        <v>167</v>
      </c>
      <c r="V9" s="105" t="s">
        <v>90</v>
      </c>
      <c r="W9" s="106"/>
    </row>
    <row r="10" spans="1:23" ht="15" customHeight="1" x14ac:dyDescent="0.25">
      <c r="A10" s="84" t="s">
        <v>168</v>
      </c>
      <c r="B10" s="85" t="s">
        <v>169</v>
      </c>
      <c r="C10" s="356">
        <v>22</v>
      </c>
      <c r="D10" s="357">
        <v>27</v>
      </c>
      <c r="E10" s="358">
        <v>0</v>
      </c>
      <c r="F10" s="359">
        <v>49</v>
      </c>
      <c r="G10" s="356">
        <v>32</v>
      </c>
      <c r="H10" s="357">
        <v>26</v>
      </c>
      <c r="I10" s="358">
        <v>0</v>
      </c>
      <c r="J10" s="359">
        <v>58</v>
      </c>
      <c r="K10" s="363">
        <v>41</v>
      </c>
      <c r="L10" s="357">
        <v>42</v>
      </c>
      <c r="M10" s="358">
        <v>0</v>
      </c>
      <c r="N10" s="359">
        <v>83</v>
      </c>
      <c r="O10" s="363">
        <v>20</v>
      </c>
      <c r="P10" s="357">
        <v>18</v>
      </c>
      <c r="Q10" s="358">
        <v>0</v>
      </c>
      <c r="R10" s="359">
        <v>38</v>
      </c>
      <c r="S10" s="108">
        <v>0.625</v>
      </c>
      <c r="T10" s="109">
        <v>0.69230769230769229</v>
      </c>
      <c r="U10" s="110">
        <v>0</v>
      </c>
      <c r="V10" s="111">
        <v>0.65517241379310343</v>
      </c>
      <c r="W10" s="112"/>
    </row>
    <row r="11" spans="1:23" ht="15" customHeight="1" x14ac:dyDescent="0.25">
      <c r="A11" s="86" t="s">
        <v>170</v>
      </c>
      <c r="B11" s="87" t="s">
        <v>171</v>
      </c>
      <c r="C11" s="360">
        <v>0</v>
      </c>
      <c r="D11" s="360">
        <v>112</v>
      </c>
      <c r="E11" s="364">
        <v>0</v>
      </c>
      <c r="F11" s="365">
        <v>112</v>
      </c>
      <c r="G11" s="360" t="s">
        <v>98</v>
      </c>
      <c r="H11" s="360" t="s">
        <v>98</v>
      </c>
      <c r="I11" s="364">
        <v>0</v>
      </c>
      <c r="J11" s="362">
        <v>92</v>
      </c>
      <c r="K11" s="366" t="s">
        <v>98</v>
      </c>
      <c r="L11" s="360" t="s">
        <v>98</v>
      </c>
      <c r="M11" s="364">
        <v>0</v>
      </c>
      <c r="N11" s="365">
        <v>146</v>
      </c>
      <c r="O11" s="366">
        <v>0</v>
      </c>
      <c r="P11" s="360">
        <v>72</v>
      </c>
      <c r="Q11" s="364">
        <v>0</v>
      </c>
      <c r="R11" s="362">
        <v>72</v>
      </c>
      <c r="S11" s="113">
        <v>0</v>
      </c>
      <c r="T11" s="114" t="s">
        <v>98</v>
      </c>
      <c r="U11" s="115">
        <v>0</v>
      </c>
      <c r="V11" s="116">
        <v>0.78260869565217395</v>
      </c>
      <c r="W11" s="112"/>
    </row>
    <row r="12" spans="1:23" ht="15" customHeight="1" x14ac:dyDescent="0.25">
      <c r="A12" s="86" t="s">
        <v>170</v>
      </c>
      <c r="B12" s="87" t="s">
        <v>172</v>
      </c>
      <c r="C12" s="367">
        <v>34</v>
      </c>
      <c r="D12" s="368">
        <v>63</v>
      </c>
      <c r="E12" s="369">
        <v>0</v>
      </c>
      <c r="F12" s="365">
        <v>97</v>
      </c>
      <c r="G12" s="367">
        <v>37</v>
      </c>
      <c r="H12" s="368">
        <v>60</v>
      </c>
      <c r="I12" s="369">
        <v>0</v>
      </c>
      <c r="J12" s="369">
        <v>97</v>
      </c>
      <c r="K12" s="154">
        <v>33</v>
      </c>
      <c r="L12" s="368">
        <v>63</v>
      </c>
      <c r="M12" s="369">
        <v>0</v>
      </c>
      <c r="N12" s="370">
        <v>96</v>
      </c>
      <c r="O12" s="367">
        <v>27</v>
      </c>
      <c r="P12" s="368">
        <v>44</v>
      </c>
      <c r="Q12" s="369">
        <v>0</v>
      </c>
      <c r="R12" s="369">
        <v>71</v>
      </c>
      <c r="S12" s="371">
        <v>0.72972972972972971</v>
      </c>
      <c r="T12" s="115">
        <v>0.73333333333333328</v>
      </c>
      <c r="U12" s="115">
        <v>0</v>
      </c>
      <c r="V12" s="373">
        <v>0.73195876288659789</v>
      </c>
      <c r="W12" s="112"/>
    </row>
    <row r="13" spans="1:23" ht="15" customHeight="1" x14ac:dyDescent="0.25">
      <c r="A13" s="86" t="s">
        <v>173</v>
      </c>
      <c r="B13" s="87" t="s">
        <v>174</v>
      </c>
      <c r="C13" s="367">
        <v>9</v>
      </c>
      <c r="D13" s="368">
        <v>55</v>
      </c>
      <c r="E13" s="369">
        <v>0</v>
      </c>
      <c r="F13" s="365">
        <v>64</v>
      </c>
      <c r="G13" s="367">
        <v>10</v>
      </c>
      <c r="H13" s="368">
        <v>64</v>
      </c>
      <c r="I13" s="369">
        <v>0</v>
      </c>
      <c r="J13" s="369">
        <v>74</v>
      </c>
      <c r="K13" s="154">
        <v>18</v>
      </c>
      <c r="L13" s="368">
        <v>114</v>
      </c>
      <c r="M13" s="369">
        <v>0</v>
      </c>
      <c r="N13" s="370">
        <v>132</v>
      </c>
      <c r="O13" s="367">
        <v>5</v>
      </c>
      <c r="P13" s="368">
        <v>40</v>
      </c>
      <c r="Q13" s="369">
        <v>0</v>
      </c>
      <c r="R13" s="369">
        <v>45</v>
      </c>
      <c r="S13" s="371">
        <v>0.5</v>
      </c>
      <c r="T13" s="115">
        <v>0.625</v>
      </c>
      <c r="U13" s="115">
        <v>0</v>
      </c>
      <c r="V13" s="373">
        <v>0.60810810810810811</v>
      </c>
      <c r="W13" s="112"/>
    </row>
    <row r="14" spans="1:23" ht="15" customHeight="1" x14ac:dyDescent="0.25">
      <c r="A14" s="86" t="s">
        <v>173</v>
      </c>
      <c r="B14" s="87" t="s">
        <v>175</v>
      </c>
      <c r="C14" s="367">
        <v>0</v>
      </c>
      <c r="D14" s="368">
        <v>7</v>
      </c>
      <c r="E14" s="369">
        <v>0</v>
      </c>
      <c r="F14" s="365">
        <v>7</v>
      </c>
      <c r="G14" s="367" t="s">
        <v>98</v>
      </c>
      <c r="H14" s="368" t="s">
        <v>98</v>
      </c>
      <c r="I14" s="369">
        <v>0</v>
      </c>
      <c r="J14" s="369">
        <v>8</v>
      </c>
      <c r="K14" s="154">
        <v>0</v>
      </c>
      <c r="L14" s="368">
        <v>10</v>
      </c>
      <c r="M14" s="369">
        <v>0</v>
      </c>
      <c r="N14" s="370">
        <v>10</v>
      </c>
      <c r="O14" s="367" t="s">
        <v>98</v>
      </c>
      <c r="P14" s="368" t="s">
        <v>98</v>
      </c>
      <c r="Q14" s="369">
        <v>0</v>
      </c>
      <c r="R14" s="369">
        <v>7</v>
      </c>
      <c r="S14" s="371">
        <v>1</v>
      </c>
      <c r="T14" s="115" t="s">
        <v>98</v>
      </c>
      <c r="U14" s="115">
        <v>0</v>
      </c>
      <c r="V14" s="373">
        <v>0.875</v>
      </c>
      <c r="W14" s="112"/>
    </row>
    <row r="15" spans="1:23" ht="15" customHeight="1" x14ac:dyDescent="0.25">
      <c r="A15" s="86" t="s">
        <v>173</v>
      </c>
      <c r="B15" s="88" t="s">
        <v>176</v>
      </c>
      <c r="C15" s="367">
        <v>0</v>
      </c>
      <c r="D15" s="368">
        <v>0</v>
      </c>
      <c r="E15" s="369">
        <v>0</v>
      </c>
      <c r="F15" s="365">
        <v>0</v>
      </c>
      <c r="G15" s="367">
        <v>0</v>
      </c>
      <c r="H15" s="368">
        <v>0</v>
      </c>
      <c r="I15" s="369">
        <v>0</v>
      </c>
      <c r="J15" s="369">
        <v>0</v>
      </c>
      <c r="K15" s="154">
        <v>0</v>
      </c>
      <c r="L15" s="368">
        <v>0</v>
      </c>
      <c r="M15" s="369">
        <v>0</v>
      </c>
      <c r="N15" s="370">
        <v>0</v>
      </c>
      <c r="O15" s="367">
        <v>0</v>
      </c>
      <c r="P15" s="368">
        <v>0</v>
      </c>
      <c r="Q15" s="369">
        <v>0</v>
      </c>
      <c r="R15" s="369">
        <v>0</v>
      </c>
      <c r="S15" s="371">
        <v>0</v>
      </c>
      <c r="T15" s="115">
        <v>0</v>
      </c>
      <c r="U15" s="115">
        <v>0</v>
      </c>
      <c r="V15" s="373">
        <v>0</v>
      </c>
      <c r="W15" s="112"/>
    </row>
    <row r="16" spans="1:23" ht="15" customHeight="1" x14ac:dyDescent="0.25">
      <c r="A16" s="86" t="s">
        <v>177</v>
      </c>
      <c r="B16" s="87" t="s">
        <v>177</v>
      </c>
      <c r="C16" s="367" t="s">
        <v>98</v>
      </c>
      <c r="D16" s="368">
        <v>736</v>
      </c>
      <c r="E16" s="369" t="s">
        <v>98</v>
      </c>
      <c r="F16" s="365">
        <v>756</v>
      </c>
      <c r="G16" s="367">
        <v>22</v>
      </c>
      <c r="H16" s="368">
        <v>829</v>
      </c>
      <c r="I16" s="369">
        <v>0</v>
      </c>
      <c r="J16" s="369">
        <v>851</v>
      </c>
      <c r="K16" s="154" t="s">
        <v>98</v>
      </c>
      <c r="L16" s="368">
        <v>2014</v>
      </c>
      <c r="M16" s="369" t="s">
        <v>98</v>
      </c>
      <c r="N16" s="370">
        <v>2081</v>
      </c>
      <c r="O16" s="367">
        <v>11</v>
      </c>
      <c r="P16" s="368">
        <v>505</v>
      </c>
      <c r="Q16" s="369">
        <v>0</v>
      </c>
      <c r="R16" s="369">
        <v>516</v>
      </c>
      <c r="S16" s="371">
        <v>0.5</v>
      </c>
      <c r="T16" s="115">
        <v>0.60916767189384802</v>
      </c>
      <c r="U16" s="115">
        <v>0</v>
      </c>
      <c r="V16" s="373">
        <v>0.60634547591069332</v>
      </c>
      <c r="W16" s="112"/>
    </row>
    <row r="17" spans="1:23" ht="15" customHeight="1" x14ac:dyDescent="0.25">
      <c r="A17" s="86" t="s">
        <v>178</v>
      </c>
      <c r="B17" s="87" t="s">
        <v>179</v>
      </c>
      <c r="C17" s="367">
        <v>0</v>
      </c>
      <c r="D17" s="368" t="s">
        <v>98</v>
      </c>
      <c r="E17" s="369">
        <v>0</v>
      </c>
      <c r="F17" s="365" t="s">
        <v>98</v>
      </c>
      <c r="G17" s="367">
        <v>0</v>
      </c>
      <c r="H17" s="368" t="s">
        <v>98</v>
      </c>
      <c r="I17" s="369">
        <v>0</v>
      </c>
      <c r="J17" s="369" t="s">
        <v>98</v>
      </c>
      <c r="K17" s="154">
        <v>0</v>
      </c>
      <c r="L17" s="368" t="s">
        <v>98</v>
      </c>
      <c r="M17" s="369">
        <v>0</v>
      </c>
      <c r="N17" s="370" t="s">
        <v>98</v>
      </c>
      <c r="O17" s="367">
        <v>0</v>
      </c>
      <c r="P17" s="368">
        <v>0</v>
      </c>
      <c r="Q17" s="369">
        <v>0</v>
      </c>
      <c r="R17" s="369">
        <v>0</v>
      </c>
      <c r="S17" s="371">
        <v>0</v>
      </c>
      <c r="T17" s="115">
        <v>0</v>
      </c>
      <c r="U17" s="115">
        <v>0</v>
      </c>
      <c r="V17" s="373">
        <v>0</v>
      </c>
      <c r="W17" s="112"/>
    </row>
    <row r="18" spans="1:23" ht="15" customHeight="1" x14ac:dyDescent="0.25">
      <c r="A18" s="86" t="s">
        <v>177</v>
      </c>
      <c r="B18" s="87" t="s">
        <v>180</v>
      </c>
      <c r="C18" s="367">
        <v>0</v>
      </c>
      <c r="D18" s="368">
        <v>11</v>
      </c>
      <c r="E18" s="369">
        <v>0</v>
      </c>
      <c r="F18" s="365">
        <v>11</v>
      </c>
      <c r="G18" s="367">
        <v>0</v>
      </c>
      <c r="H18" s="368">
        <v>24</v>
      </c>
      <c r="I18" s="369">
        <v>0</v>
      </c>
      <c r="J18" s="369">
        <v>24</v>
      </c>
      <c r="K18" s="154">
        <v>0</v>
      </c>
      <c r="L18" s="368">
        <v>47</v>
      </c>
      <c r="M18" s="369">
        <v>0</v>
      </c>
      <c r="N18" s="370">
        <v>47</v>
      </c>
      <c r="O18" s="367">
        <v>0</v>
      </c>
      <c r="P18" s="368">
        <v>21</v>
      </c>
      <c r="Q18" s="369">
        <v>0</v>
      </c>
      <c r="R18" s="369">
        <v>21</v>
      </c>
      <c r="S18" s="371">
        <v>0</v>
      </c>
      <c r="T18" s="115">
        <v>0.875</v>
      </c>
      <c r="U18" s="115">
        <v>0</v>
      </c>
      <c r="V18" s="373">
        <v>0.875</v>
      </c>
      <c r="W18" s="112"/>
    </row>
    <row r="19" spans="1:23" ht="15" customHeight="1" x14ac:dyDescent="0.25">
      <c r="A19" s="86" t="s">
        <v>181</v>
      </c>
      <c r="B19" s="87" t="s">
        <v>182</v>
      </c>
      <c r="C19" s="367">
        <v>427</v>
      </c>
      <c r="D19" s="368" t="s">
        <v>98</v>
      </c>
      <c r="E19" s="369" t="s">
        <v>98</v>
      </c>
      <c r="F19" s="365">
        <v>641</v>
      </c>
      <c r="G19" s="367">
        <v>480</v>
      </c>
      <c r="H19" s="368" t="s">
        <v>98</v>
      </c>
      <c r="I19" s="369" t="s">
        <v>98</v>
      </c>
      <c r="J19" s="369">
        <v>643</v>
      </c>
      <c r="K19" s="154">
        <v>435</v>
      </c>
      <c r="L19" s="368" t="s">
        <v>98</v>
      </c>
      <c r="M19" s="369" t="s">
        <v>98</v>
      </c>
      <c r="N19" s="370">
        <v>640</v>
      </c>
      <c r="O19" s="367">
        <v>378</v>
      </c>
      <c r="P19" s="368" t="s">
        <v>98</v>
      </c>
      <c r="Q19" s="369" t="s">
        <v>98</v>
      </c>
      <c r="R19" s="369">
        <v>508</v>
      </c>
      <c r="S19" s="371">
        <v>0.78749999999999998</v>
      </c>
      <c r="T19" s="115">
        <v>0.79503105590062106</v>
      </c>
      <c r="U19" s="115">
        <v>1</v>
      </c>
      <c r="V19" s="373">
        <v>0.79004665629860027</v>
      </c>
      <c r="W19" s="112"/>
    </row>
    <row r="20" spans="1:23" ht="15" customHeight="1" x14ac:dyDescent="0.25">
      <c r="A20" s="86" t="s">
        <v>181</v>
      </c>
      <c r="B20" s="88" t="s">
        <v>183</v>
      </c>
      <c r="C20" s="367">
        <v>0</v>
      </c>
      <c r="D20" s="368">
        <v>0</v>
      </c>
      <c r="E20" s="369">
        <v>0</v>
      </c>
      <c r="F20" s="365">
        <v>0</v>
      </c>
      <c r="G20" s="367" t="s">
        <v>98</v>
      </c>
      <c r="H20" s="368" t="s">
        <v>98</v>
      </c>
      <c r="I20" s="369">
        <v>0</v>
      </c>
      <c r="J20" s="369" t="s">
        <v>98</v>
      </c>
      <c r="K20" s="154">
        <v>0</v>
      </c>
      <c r="L20" s="368">
        <v>0</v>
      </c>
      <c r="M20" s="369">
        <v>0</v>
      </c>
      <c r="N20" s="370">
        <v>0</v>
      </c>
      <c r="O20" s="367" t="s">
        <v>98</v>
      </c>
      <c r="P20" s="368" t="s">
        <v>98</v>
      </c>
      <c r="Q20" s="369">
        <v>0</v>
      </c>
      <c r="R20" s="369" t="s">
        <v>98</v>
      </c>
      <c r="S20" s="371">
        <v>1</v>
      </c>
      <c r="T20" s="115">
        <v>1</v>
      </c>
      <c r="U20" s="115">
        <v>0</v>
      </c>
      <c r="V20" s="373">
        <v>1</v>
      </c>
      <c r="W20" s="112"/>
    </row>
    <row r="21" spans="1:23" ht="15" customHeight="1" x14ac:dyDescent="0.25">
      <c r="A21" s="86" t="s">
        <v>170</v>
      </c>
      <c r="B21" s="87" t="s">
        <v>184</v>
      </c>
      <c r="C21" s="367">
        <v>0</v>
      </c>
      <c r="D21" s="368">
        <v>0</v>
      </c>
      <c r="E21" s="369">
        <v>0</v>
      </c>
      <c r="F21" s="365">
        <v>0</v>
      </c>
      <c r="G21" s="367">
        <v>0</v>
      </c>
      <c r="H21" s="368">
        <v>0</v>
      </c>
      <c r="I21" s="369">
        <v>0</v>
      </c>
      <c r="J21" s="369">
        <v>0</v>
      </c>
      <c r="K21" s="154">
        <v>0</v>
      </c>
      <c r="L21" s="368">
        <v>0</v>
      </c>
      <c r="M21" s="369">
        <v>0</v>
      </c>
      <c r="N21" s="370">
        <v>0</v>
      </c>
      <c r="O21" s="367">
        <v>0</v>
      </c>
      <c r="P21" s="368">
        <v>0</v>
      </c>
      <c r="Q21" s="369">
        <v>0</v>
      </c>
      <c r="R21" s="369">
        <v>0</v>
      </c>
      <c r="S21" s="371">
        <v>0</v>
      </c>
      <c r="T21" s="115">
        <v>0</v>
      </c>
      <c r="U21" s="115">
        <v>0</v>
      </c>
      <c r="V21" s="373">
        <v>0</v>
      </c>
      <c r="W21" s="112"/>
    </row>
    <row r="22" spans="1:23" ht="15" customHeight="1" x14ac:dyDescent="0.25">
      <c r="A22" s="86" t="s">
        <v>185</v>
      </c>
      <c r="B22" s="87" t="s">
        <v>186</v>
      </c>
      <c r="C22" s="367">
        <v>0</v>
      </c>
      <c r="D22" s="368">
        <v>0</v>
      </c>
      <c r="E22" s="369">
        <v>0</v>
      </c>
      <c r="F22" s="365">
        <v>0</v>
      </c>
      <c r="G22" s="367" t="s">
        <v>98</v>
      </c>
      <c r="H22" s="368" t="s">
        <v>98</v>
      </c>
      <c r="I22" s="369">
        <v>0</v>
      </c>
      <c r="J22" s="369">
        <v>10</v>
      </c>
      <c r="K22" s="154">
        <v>0</v>
      </c>
      <c r="L22" s="368">
        <v>0</v>
      </c>
      <c r="M22" s="369">
        <v>0</v>
      </c>
      <c r="N22" s="370">
        <v>0</v>
      </c>
      <c r="O22" s="367" t="s">
        <v>98</v>
      </c>
      <c r="P22" s="368" t="s">
        <v>98</v>
      </c>
      <c r="Q22" s="369">
        <v>0</v>
      </c>
      <c r="R22" s="369">
        <v>10</v>
      </c>
      <c r="S22" s="371">
        <v>1</v>
      </c>
      <c r="T22" s="115">
        <v>1</v>
      </c>
      <c r="U22" s="115">
        <v>0</v>
      </c>
      <c r="V22" s="373">
        <v>1</v>
      </c>
      <c r="W22" s="112"/>
    </row>
    <row r="23" spans="1:23" ht="15" customHeight="1" x14ac:dyDescent="0.25">
      <c r="A23" s="86" t="s">
        <v>185</v>
      </c>
      <c r="B23" s="87" t="s">
        <v>187</v>
      </c>
      <c r="C23" s="367" t="s">
        <v>98</v>
      </c>
      <c r="D23" s="368" t="s">
        <v>98</v>
      </c>
      <c r="E23" s="369">
        <v>0</v>
      </c>
      <c r="F23" s="365">
        <v>5</v>
      </c>
      <c r="G23" s="367">
        <v>0</v>
      </c>
      <c r="H23" s="368">
        <v>0</v>
      </c>
      <c r="I23" s="369">
        <v>0</v>
      </c>
      <c r="J23" s="369">
        <v>0</v>
      </c>
      <c r="K23" s="154" t="s">
        <v>98</v>
      </c>
      <c r="L23" s="368" t="s">
        <v>98</v>
      </c>
      <c r="M23" s="369">
        <v>0</v>
      </c>
      <c r="N23" s="370">
        <v>5</v>
      </c>
      <c r="O23" s="367">
        <v>0</v>
      </c>
      <c r="P23" s="368">
        <v>0</v>
      </c>
      <c r="Q23" s="369">
        <v>0</v>
      </c>
      <c r="R23" s="369">
        <v>0</v>
      </c>
      <c r="S23" s="371">
        <v>0</v>
      </c>
      <c r="T23" s="115">
        <v>0</v>
      </c>
      <c r="U23" s="115">
        <v>0</v>
      </c>
      <c r="V23" s="373">
        <v>0</v>
      </c>
      <c r="W23" s="112"/>
    </row>
    <row r="24" spans="1:23" ht="15" customHeight="1" x14ac:dyDescent="0.25">
      <c r="A24" s="86" t="s">
        <v>188</v>
      </c>
      <c r="B24" s="87" t="s">
        <v>189</v>
      </c>
      <c r="C24" s="367">
        <v>33</v>
      </c>
      <c r="D24" s="368">
        <v>1247</v>
      </c>
      <c r="E24" s="369">
        <v>0</v>
      </c>
      <c r="F24" s="365">
        <v>1280</v>
      </c>
      <c r="G24" s="367" t="s">
        <v>98</v>
      </c>
      <c r="H24" s="368">
        <v>883</v>
      </c>
      <c r="I24" s="369" t="s">
        <v>98</v>
      </c>
      <c r="J24" s="369">
        <v>898</v>
      </c>
      <c r="K24" s="154">
        <v>73</v>
      </c>
      <c r="L24" s="368">
        <v>4217</v>
      </c>
      <c r="M24" s="369">
        <v>0</v>
      </c>
      <c r="N24" s="370">
        <v>4290</v>
      </c>
      <c r="O24" s="367" t="s">
        <v>98</v>
      </c>
      <c r="P24" s="368">
        <v>431</v>
      </c>
      <c r="Q24" s="369" t="s">
        <v>98</v>
      </c>
      <c r="R24" s="369">
        <v>436</v>
      </c>
      <c r="S24" s="371">
        <v>0.2857142857142857</v>
      </c>
      <c r="T24" s="115">
        <v>0.48810872027180069</v>
      </c>
      <c r="U24" s="115">
        <v>1</v>
      </c>
      <c r="V24" s="373">
        <v>0.48552338530066813</v>
      </c>
      <c r="W24" s="112"/>
    </row>
    <row r="25" spans="1:23" ht="15" customHeight="1" x14ac:dyDescent="0.25">
      <c r="A25" s="86" t="s">
        <v>188</v>
      </c>
      <c r="B25" s="87" t="s">
        <v>190</v>
      </c>
      <c r="C25" s="367" t="s">
        <v>98</v>
      </c>
      <c r="D25" s="368">
        <v>231</v>
      </c>
      <c r="E25" s="369" t="s">
        <v>98</v>
      </c>
      <c r="F25" s="365">
        <v>237</v>
      </c>
      <c r="G25" s="367" t="s">
        <v>98</v>
      </c>
      <c r="H25" s="368" t="s">
        <v>98</v>
      </c>
      <c r="I25" s="369">
        <v>0</v>
      </c>
      <c r="J25" s="369">
        <v>164</v>
      </c>
      <c r="K25" s="154" t="s">
        <v>98</v>
      </c>
      <c r="L25" s="368">
        <v>280</v>
      </c>
      <c r="M25" s="369" t="s">
        <v>98</v>
      </c>
      <c r="N25" s="370">
        <v>284</v>
      </c>
      <c r="O25" s="367">
        <v>0</v>
      </c>
      <c r="P25" s="368">
        <v>119</v>
      </c>
      <c r="Q25" s="369">
        <v>0</v>
      </c>
      <c r="R25" s="369">
        <v>119</v>
      </c>
      <c r="S25" s="371">
        <v>0</v>
      </c>
      <c r="T25" s="115">
        <v>0.73456790123456794</v>
      </c>
      <c r="U25" s="115">
        <v>0</v>
      </c>
      <c r="V25" s="373">
        <v>0.72560975609756095</v>
      </c>
      <c r="W25" s="112"/>
    </row>
    <row r="26" spans="1:23" ht="15" customHeight="1" x14ac:dyDescent="0.25">
      <c r="A26" s="86" t="s">
        <v>188</v>
      </c>
      <c r="B26" s="87" t="s">
        <v>191</v>
      </c>
      <c r="C26" s="367">
        <v>0</v>
      </c>
      <c r="D26" s="368">
        <v>0</v>
      </c>
      <c r="E26" s="369">
        <v>0</v>
      </c>
      <c r="F26" s="365">
        <v>0</v>
      </c>
      <c r="G26" s="367">
        <v>0</v>
      </c>
      <c r="H26" s="368">
        <v>0</v>
      </c>
      <c r="I26" s="369">
        <v>0</v>
      </c>
      <c r="J26" s="369">
        <v>0</v>
      </c>
      <c r="K26" s="154">
        <v>0</v>
      </c>
      <c r="L26" s="368">
        <v>0</v>
      </c>
      <c r="M26" s="369">
        <v>0</v>
      </c>
      <c r="N26" s="370">
        <v>0</v>
      </c>
      <c r="O26" s="367">
        <v>0</v>
      </c>
      <c r="P26" s="368">
        <v>0</v>
      </c>
      <c r="Q26" s="369">
        <v>0</v>
      </c>
      <c r="R26" s="369">
        <v>0</v>
      </c>
      <c r="S26" s="371">
        <v>0</v>
      </c>
      <c r="T26" s="115">
        <v>0</v>
      </c>
      <c r="U26" s="115">
        <v>0</v>
      </c>
      <c r="V26" s="373">
        <v>0</v>
      </c>
      <c r="W26" s="112"/>
    </row>
    <row r="27" spans="1:23" ht="15" customHeight="1" x14ac:dyDescent="0.25">
      <c r="A27" s="86" t="s">
        <v>188</v>
      </c>
      <c r="B27" s="87" t="s">
        <v>192</v>
      </c>
      <c r="C27" s="367">
        <v>0</v>
      </c>
      <c r="D27" s="368" t="s">
        <v>98</v>
      </c>
      <c r="E27" s="369" t="s">
        <v>98</v>
      </c>
      <c r="F27" s="365">
        <v>109</v>
      </c>
      <c r="G27" s="367">
        <v>0</v>
      </c>
      <c r="H27" s="368">
        <v>76</v>
      </c>
      <c r="I27" s="369">
        <v>0</v>
      </c>
      <c r="J27" s="369">
        <v>76</v>
      </c>
      <c r="K27" s="154">
        <v>0</v>
      </c>
      <c r="L27" s="368" t="s">
        <v>98</v>
      </c>
      <c r="M27" s="369" t="s">
        <v>98</v>
      </c>
      <c r="N27" s="370">
        <v>196</v>
      </c>
      <c r="O27" s="367">
        <v>0</v>
      </c>
      <c r="P27" s="368">
        <v>48</v>
      </c>
      <c r="Q27" s="369">
        <v>0</v>
      </c>
      <c r="R27" s="369">
        <v>48</v>
      </c>
      <c r="S27" s="371">
        <v>0</v>
      </c>
      <c r="T27" s="115">
        <v>0.63157894736842102</v>
      </c>
      <c r="U27" s="115">
        <v>0</v>
      </c>
      <c r="V27" s="373">
        <v>0.63157894736842102</v>
      </c>
      <c r="W27" s="112"/>
    </row>
    <row r="28" spans="1:23" ht="15" customHeight="1" x14ac:dyDescent="0.25">
      <c r="A28" s="86" t="s">
        <v>188</v>
      </c>
      <c r="B28" s="87" t="s">
        <v>193</v>
      </c>
      <c r="C28" s="367" t="s">
        <v>98</v>
      </c>
      <c r="D28" s="368" t="s">
        <v>98</v>
      </c>
      <c r="E28" s="369">
        <v>0</v>
      </c>
      <c r="F28" s="365">
        <v>61</v>
      </c>
      <c r="G28" s="367" t="s">
        <v>98</v>
      </c>
      <c r="H28" s="368" t="s">
        <v>98</v>
      </c>
      <c r="I28" s="369">
        <v>0</v>
      </c>
      <c r="J28" s="369">
        <v>59</v>
      </c>
      <c r="K28" s="154">
        <v>10</v>
      </c>
      <c r="L28" s="368">
        <v>106</v>
      </c>
      <c r="M28" s="369">
        <v>0</v>
      </c>
      <c r="N28" s="370">
        <v>116</v>
      </c>
      <c r="O28" s="367" t="s">
        <v>98</v>
      </c>
      <c r="P28" s="368" t="s">
        <v>98</v>
      </c>
      <c r="Q28" s="369">
        <v>0</v>
      </c>
      <c r="R28" s="369">
        <v>46</v>
      </c>
      <c r="S28" s="371">
        <v>1</v>
      </c>
      <c r="T28" s="115">
        <v>0.7678571428571429</v>
      </c>
      <c r="U28" s="115">
        <v>0</v>
      </c>
      <c r="V28" s="373">
        <v>0.77966101694915257</v>
      </c>
      <c r="W28" s="112"/>
    </row>
    <row r="29" spans="1:23" ht="15" customHeight="1" x14ac:dyDescent="0.25">
      <c r="A29" s="86" t="s">
        <v>188</v>
      </c>
      <c r="B29" s="87" t="s">
        <v>194</v>
      </c>
      <c r="C29" s="367">
        <v>0</v>
      </c>
      <c r="D29" s="368">
        <v>0</v>
      </c>
      <c r="E29" s="369">
        <v>0</v>
      </c>
      <c r="F29" s="365">
        <v>0</v>
      </c>
      <c r="G29" s="367">
        <v>0</v>
      </c>
      <c r="H29" s="368">
        <v>0</v>
      </c>
      <c r="I29" s="369">
        <v>0</v>
      </c>
      <c r="J29" s="369">
        <v>0</v>
      </c>
      <c r="K29" s="154">
        <v>0</v>
      </c>
      <c r="L29" s="368" t="s">
        <v>98</v>
      </c>
      <c r="M29" s="369">
        <v>0</v>
      </c>
      <c r="N29" s="370" t="s">
        <v>98</v>
      </c>
      <c r="O29" s="367">
        <v>0</v>
      </c>
      <c r="P29" s="368">
        <v>0</v>
      </c>
      <c r="Q29" s="369">
        <v>0</v>
      </c>
      <c r="R29" s="369">
        <v>0</v>
      </c>
      <c r="S29" s="371">
        <v>0</v>
      </c>
      <c r="T29" s="115">
        <v>0</v>
      </c>
      <c r="U29" s="115">
        <v>0</v>
      </c>
      <c r="V29" s="373">
        <v>0</v>
      </c>
      <c r="W29" s="112"/>
    </row>
    <row r="30" spans="1:23" ht="15" customHeight="1" x14ac:dyDescent="0.25">
      <c r="A30" s="86" t="s">
        <v>195</v>
      </c>
      <c r="B30" s="87" t="s">
        <v>196</v>
      </c>
      <c r="C30" s="367">
        <v>0</v>
      </c>
      <c r="D30" s="368">
        <v>0</v>
      </c>
      <c r="E30" s="369">
        <v>0</v>
      </c>
      <c r="F30" s="365">
        <v>0</v>
      </c>
      <c r="G30" s="367">
        <v>0</v>
      </c>
      <c r="H30" s="368" t="s">
        <v>98</v>
      </c>
      <c r="I30" s="369">
        <v>0</v>
      </c>
      <c r="J30" s="369" t="s">
        <v>98</v>
      </c>
      <c r="K30" s="154">
        <v>0</v>
      </c>
      <c r="L30" s="368">
        <v>0</v>
      </c>
      <c r="M30" s="369">
        <v>0</v>
      </c>
      <c r="N30" s="370">
        <v>0</v>
      </c>
      <c r="O30" s="367">
        <v>0</v>
      </c>
      <c r="P30" s="368" t="s">
        <v>98</v>
      </c>
      <c r="Q30" s="369">
        <v>0</v>
      </c>
      <c r="R30" s="369" t="s">
        <v>98</v>
      </c>
      <c r="S30" s="371">
        <v>0</v>
      </c>
      <c r="T30" s="115">
        <v>1</v>
      </c>
      <c r="U30" s="115">
        <v>0</v>
      </c>
      <c r="V30" s="373">
        <v>1</v>
      </c>
      <c r="W30" s="112"/>
    </row>
    <row r="31" spans="1:23" ht="15" customHeight="1" x14ac:dyDescent="0.25">
      <c r="A31" s="86" t="s">
        <v>195</v>
      </c>
      <c r="B31" s="87" t="s">
        <v>197</v>
      </c>
      <c r="C31" s="367">
        <v>0</v>
      </c>
      <c r="D31" s="368">
        <v>0</v>
      </c>
      <c r="E31" s="369">
        <v>0</v>
      </c>
      <c r="F31" s="365">
        <v>0</v>
      </c>
      <c r="G31" s="367">
        <v>0</v>
      </c>
      <c r="H31" s="368" t="s">
        <v>98</v>
      </c>
      <c r="I31" s="369">
        <v>0</v>
      </c>
      <c r="J31" s="369" t="s">
        <v>98</v>
      </c>
      <c r="K31" s="154">
        <v>0</v>
      </c>
      <c r="L31" s="368" t="s">
        <v>98</v>
      </c>
      <c r="M31" s="369">
        <v>0</v>
      </c>
      <c r="N31" s="370" t="s">
        <v>98</v>
      </c>
      <c r="O31" s="367">
        <v>0</v>
      </c>
      <c r="P31" s="368">
        <v>0</v>
      </c>
      <c r="Q31" s="369">
        <v>0</v>
      </c>
      <c r="R31" s="369">
        <v>0</v>
      </c>
      <c r="S31" s="371">
        <v>0</v>
      </c>
      <c r="T31" s="115">
        <v>0</v>
      </c>
      <c r="U31" s="115">
        <v>0</v>
      </c>
      <c r="V31" s="373">
        <v>0</v>
      </c>
      <c r="W31" s="112"/>
    </row>
    <row r="32" spans="1:23" ht="15" customHeight="1" x14ac:dyDescent="0.25">
      <c r="A32" s="86" t="s">
        <v>195</v>
      </c>
      <c r="B32" s="87" t="s">
        <v>198</v>
      </c>
      <c r="C32" s="367">
        <v>0</v>
      </c>
      <c r="D32" s="368">
        <v>0</v>
      </c>
      <c r="E32" s="369">
        <v>0</v>
      </c>
      <c r="F32" s="365">
        <v>0</v>
      </c>
      <c r="G32" s="367" t="s">
        <v>98</v>
      </c>
      <c r="H32" s="368" t="s">
        <v>98</v>
      </c>
      <c r="I32" s="369">
        <v>0</v>
      </c>
      <c r="J32" s="369" t="s">
        <v>98</v>
      </c>
      <c r="K32" s="154">
        <v>0</v>
      </c>
      <c r="L32" s="368">
        <v>0</v>
      </c>
      <c r="M32" s="369">
        <v>0</v>
      </c>
      <c r="N32" s="370">
        <v>0</v>
      </c>
      <c r="O32" s="367" t="s">
        <v>98</v>
      </c>
      <c r="P32" s="368" t="s">
        <v>98</v>
      </c>
      <c r="Q32" s="369">
        <v>0</v>
      </c>
      <c r="R32" s="369" t="s">
        <v>98</v>
      </c>
      <c r="S32" s="371">
        <v>1</v>
      </c>
      <c r="T32" s="115">
        <v>1</v>
      </c>
      <c r="U32" s="115">
        <v>0</v>
      </c>
      <c r="V32" s="373">
        <v>1</v>
      </c>
      <c r="W32" s="112"/>
    </row>
    <row r="33" spans="1:23" ht="15" customHeight="1" x14ac:dyDescent="0.25">
      <c r="A33" s="86" t="s">
        <v>195</v>
      </c>
      <c r="B33" s="87" t="s">
        <v>199</v>
      </c>
      <c r="C33" s="367" t="s">
        <v>98</v>
      </c>
      <c r="D33" s="368" t="s">
        <v>98</v>
      </c>
      <c r="E33" s="369">
        <v>0</v>
      </c>
      <c r="F33" s="365" t="s">
        <v>98</v>
      </c>
      <c r="G33" s="367" t="s">
        <v>98</v>
      </c>
      <c r="H33" s="368" t="s">
        <v>98</v>
      </c>
      <c r="I33" s="369">
        <v>0</v>
      </c>
      <c r="J33" s="369">
        <v>8</v>
      </c>
      <c r="K33" s="154" t="s">
        <v>98</v>
      </c>
      <c r="L33" s="368" t="s">
        <v>98</v>
      </c>
      <c r="M33" s="369">
        <v>0</v>
      </c>
      <c r="N33" s="370" t="s">
        <v>98</v>
      </c>
      <c r="O33" s="367" t="s">
        <v>98</v>
      </c>
      <c r="P33" s="368" t="s">
        <v>98</v>
      </c>
      <c r="Q33" s="369">
        <v>0</v>
      </c>
      <c r="R33" s="369">
        <v>6</v>
      </c>
      <c r="S33" s="371" t="s">
        <v>98</v>
      </c>
      <c r="T33" s="115" t="s">
        <v>98</v>
      </c>
      <c r="U33" s="115">
        <v>0</v>
      </c>
      <c r="V33" s="373">
        <v>0.75</v>
      </c>
      <c r="W33" s="112"/>
    </row>
    <row r="34" spans="1:23" ht="15" customHeight="1" x14ac:dyDescent="0.25">
      <c r="A34" s="86" t="s">
        <v>200</v>
      </c>
      <c r="B34" s="87" t="s">
        <v>201</v>
      </c>
      <c r="C34" s="367">
        <v>33</v>
      </c>
      <c r="D34" s="368">
        <v>31</v>
      </c>
      <c r="E34" s="369">
        <v>0</v>
      </c>
      <c r="F34" s="365">
        <v>64</v>
      </c>
      <c r="G34" s="367">
        <v>49</v>
      </c>
      <c r="H34" s="368">
        <v>42</v>
      </c>
      <c r="I34" s="369">
        <v>0</v>
      </c>
      <c r="J34" s="369">
        <v>91</v>
      </c>
      <c r="K34" s="154">
        <v>26</v>
      </c>
      <c r="L34" s="368">
        <v>26</v>
      </c>
      <c r="M34" s="369">
        <v>0</v>
      </c>
      <c r="N34" s="370">
        <v>52</v>
      </c>
      <c r="O34" s="367">
        <v>26</v>
      </c>
      <c r="P34" s="368">
        <v>31</v>
      </c>
      <c r="Q34" s="369">
        <v>0</v>
      </c>
      <c r="R34" s="369">
        <v>57</v>
      </c>
      <c r="S34" s="371">
        <v>0.53061224489795922</v>
      </c>
      <c r="T34" s="115">
        <v>0.73809523809523814</v>
      </c>
      <c r="U34" s="115">
        <v>0</v>
      </c>
      <c r="V34" s="373">
        <v>0.62637362637362637</v>
      </c>
      <c r="W34" s="112"/>
    </row>
    <row r="35" spans="1:23" ht="15" customHeight="1" x14ac:dyDescent="0.25">
      <c r="A35" s="86" t="s">
        <v>185</v>
      </c>
      <c r="B35" s="87" t="s">
        <v>202</v>
      </c>
      <c r="C35" s="367" t="s">
        <v>98</v>
      </c>
      <c r="D35" s="368" t="s">
        <v>98</v>
      </c>
      <c r="E35" s="369">
        <v>0</v>
      </c>
      <c r="F35" s="365">
        <v>7</v>
      </c>
      <c r="G35" s="367" t="s">
        <v>98</v>
      </c>
      <c r="H35" s="368" t="s">
        <v>98</v>
      </c>
      <c r="I35" s="369">
        <v>0</v>
      </c>
      <c r="J35" s="369">
        <v>5</v>
      </c>
      <c r="K35" s="154" t="s">
        <v>98</v>
      </c>
      <c r="L35" s="368" t="s">
        <v>98</v>
      </c>
      <c r="M35" s="369">
        <v>0</v>
      </c>
      <c r="N35" s="370">
        <v>7</v>
      </c>
      <c r="O35" s="367" t="s">
        <v>98</v>
      </c>
      <c r="P35" s="368" t="s">
        <v>98</v>
      </c>
      <c r="Q35" s="369">
        <v>0</v>
      </c>
      <c r="R35" s="369" t="s">
        <v>98</v>
      </c>
      <c r="S35" s="371">
        <v>1</v>
      </c>
      <c r="T35" s="115">
        <v>0.66666666666666663</v>
      </c>
      <c r="U35" s="115">
        <v>0</v>
      </c>
      <c r="V35" s="373" t="s">
        <v>98</v>
      </c>
      <c r="W35" s="112"/>
    </row>
    <row r="36" spans="1:23" ht="15" customHeight="1" x14ac:dyDescent="0.25">
      <c r="A36" s="86" t="s">
        <v>170</v>
      </c>
      <c r="B36" s="87" t="s">
        <v>203</v>
      </c>
      <c r="C36" s="367" t="s">
        <v>98</v>
      </c>
      <c r="D36" s="368" t="s">
        <v>98</v>
      </c>
      <c r="E36" s="369">
        <v>0</v>
      </c>
      <c r="F36" s="365">
        <v>129</v>
      </c>
      <c r="G36" s="367" t="s">
        <v>98</v>
      </c>
      <c r="H36" s="368" t="s">
        <v>98</v>
      </c>
      <c r="I36" s="369">
        <v>0</v>
      </c>
      <c r="J36" s="369">
        <v>125</v>
      </c>
      <c r="K36" s="154" t="s">
        <v>98</v>
      </c>
      <c r="L36" s="368" t="s">
        <v>98</v>
      </c>
      <c r="M36" s="369">
        <v>0</v>
      </c>
      <c r="N36" s="370">
        <v>156</v>
      </c>
      <c r="O36" s="367">
        <v>110</v>
      </c>
      <c r="P36" s="368">
        <v>0</v>
      </c>
      <c r="Q36" s="369">
        <v>0</v>
      </c>
      <c r="R36" s="369">
        <v>110</v>
      </c>
      <c r="S36" s="371" t="s">
        <v>98</v>
      </c>
      <c r="T36" s="115">
        <v>0</v>
      </c>
      <c r="U36" s="115">
        <v>0</v>
      </c>
      <c r="V36" s="373">
        <v>0.88</v>
      </c>
      <c r="W36" s="112"/>
    </row>
    <row r="37" spans="1:23" ht="15" customHeight="1" x14ac:dyDescent="0.25">
      <c r="A37" s="86" t="s">
        <v>185</v>
      </c>
      <c r="B37" s="87" t="s">
        <v>204</v>
      </c>
      <c r="C37" s="367">
        <v>144</v>
      </c>
      <c r="D37" s="368">
        <v>109</v>
      </c>
      <c r="E37" s="369">
        <v>0</v>
      </c>
      <c r="F37" s="365">
        <v>253</v>
      </c>
      <c r="G37" s="367">
        <v>164</v>
      </c>
      <c r="H37" s="368">
        <v>102</v>
      </c>
      <c r="I37" s="369">
        <v>0</v>
      </c>
      <c r="J37" s="369">
        <v>266</v>
      </c>
      <c r="K37" s="154">
        <v>107</v>
      </c>
      <c r="L37" s="368">
        <v>86</v>
      </c>
      <c r="M37" s="369">
        <v>0</v>
      </c>
      <c r="N37" s="370">
        <v>193</v>
      </c>
      <c r="O37" s="367">
        <v>97</v>
      </c>
      <c r="P37" s="368">
        <v>63</v>
      </c>
      <c r="Q37" s="369">
        <v>0</v>
      </c>
      <c r="R37" s="369">
        <v>160</v>
      </c>
      <c r="S37" s="371">
        <v>0.59146341463414631</v>
      </c>
      <c r="T37" s="115">
        <v>0.61764705882352944</v>
      </c>
      <c r="U37" s="115">
        <v>0</v>
      </c>
      <c r="V37" s="373">
        <v>0.60150375939849621</v>
      </c>
      <c r="W37" s="112"/>
    </row>
    <row r="38" spans="1:23" ht="15" customHeight="1" x14ac:dyDescent="0.25">
      <c r="A38" s="86" t="s">
        <v>185</v>
      </c>
      <c r="B38" s="87" t="s">
        <v>205</v>
      </c>
      <c r="C38" s="367">
        <v>23</v>
      </c>
      <c r="D38" s="368">
        <v>22</v>
      </c>
      <c r="E38" s="369">
        <v>0</v>
      </c>
      <c r="F38" s="365">
        <v>45</v>
      </c>
      <c r="G38" s="367">
        <v>51</v>
      </c>
      <c r="H38" s="368">
        <v>34</v>
      </c>
      <c r="I38" s="369">
        <v>0</v>
      </c>
      <c r="J38" s="369">
        <v>85</v>
      </c>
      <c r="K38" s="154">
        <v>20</v>
      </c>
      <c r="L38" s="368">
        <v>26</v>
      </c>
      <c r="M38" s="369">
        <v>0</v>
      </c>
      <c r="N38" s="370">
        <v>46</v>
      </c>
      <c r="O38" s="367">
        <v>27</v>
      </c>
      <c r="P38" s="368">
        <v>15</v>
      </c>
      <c r="Q38" s="369">
        <v>0</v>
      </c>
      <c r="R38" s="369">
        <v>42</v>
      </c>
      <c r="S38" s="371">
        <v>0.52941176470588236</v>
      </c>
      <c r="T38" s="115">
        <v>0.44117647058823528</v>
      </c>
      <c r="U38" s="115">
        <v>0</v>
      </c>
      <c r="V38" s="373">
        <v>0.49411764705882355</v>
      </c>
      <c r="W38" s="112"/>
    </row>
    <row r="39" spans="1:23" ht="15" customHeight="1" x14ac:dyDescent="0.25">
      <c r="A39" s="86" t="s">
        <v>188</v>
      </c>
      <c r="B39" s="87" t="s">
        <v>206</v>
      </c>
      <c r="C39" s="367">
        <v>0</v>
      </c>
      <c r="D39" s="368">
        <v>8</v>
      </c>
      <c r="E39" s="369">
        <v>0</v>
      </c>
      <c r="F39" s="365">
        <v>8</v>
      </c>
      <c r="G39" s="367" t="s">
        <v>98</v>
      </c>
      <c r="H39" s="368" t="s">
        <v>98</v>
      </c>
      <c r="I39" s="369">
        <v>0</v>
      </c>
      <c r="J39" s="369">
        <v>203</v>
      </c>
      <c r="K39" s="154" t="s">
        <v>98</v>
      </c>
      <c r="L39" s="368" t="s">
        <v>98</v>
      </c>
      <c r="M39" s="369">
        <v>0</v>
      </c>
      <c r="N39" s="370">
        <v>612</v>
      </c>
      <c r="O39" s="367" t="s">
        <v>98</v>
      </c>
      <c r="P39" s="368" t="s">
        <v>98</v>
      </c>
      <c r="Q39" s="369">
        <v>0</v>
      </c>
      <c r="R39" s="369">
        <v>161</v>
      </c>
      <c r="S39" s="371">
        <v>1</v>
      </c>
      <c r="T39" s="115">
        <v>0.78894472361809043</v>
      </c>
      <c r="U39" s="115">
        <v>0</v>
      </c>
      <c r="V39" s="373">
        <v>0.7931034482758621</v>
      </c>
      <c r="W39" s="112"/>
    </row>
    <row r="40" spans="1:23" ht="15" customHeight="1" x14ac:dyDescent="0.25">
      <c r="A40" s="86" t="s">
        <v>188</v>
      </c>
      <c r="B40" s="87" t="s">
        <v>207</v>
      </c>
      <c r="C40" s="367">
        <v>9</v>
      </c>
      <c r="D40" s="368">
        <v>517</v>
      </c>
      <c r="E40" s="369">
        <v>0</v>
      </c>
      <c r="F40" s="365">
        <v>526</v>
      </c>
      <c r="G40" s="367" t="s">
        <v>98</v>
      </c>
      <c r="H40" s="368" t="s">
        <v>98</v>
      </c>
      <c r="I40" s="369">
        <v>0</v>
      </c>
      <c r="J40" s="369">
        <v>511</v>
      </c>
      <c r="K40" s="154">
        <v>25</v>
      </c>
      <c r="L40" s="368">
        <v>1723</v>
      </c>
      <c r="M40" s="369">
        <v>0</v>
      </c>
      <c r="N40" s="370">
        <v>1748</v>
      </c>
      <c r="O40" s="367" t="s">
        <v>98</v>
      </c>
      <c r="P40" s="368" t="s">
        <v>98</v>
      </c>
      <c r="Q40" s="369">
        <v>0</v>
      </c>
      <c r="R40" s="369">
        <v>417</v>
      </c>
      <c r="S40" s="371" t="s">
        <v>98</v>
      </c>
      <c r="T40" s="115">
        <v>0.81692913385826771</v>
      </c>
      <c r="U40" s="115">
        <v>0</v>
      </c>
      <c r="V40" s="373">
        <v>0.81604696673189825</v>
      </c>
      <c r="W40" s="112"/>
    </row>
    <row r="41" spans="1:23" ht="15" customHeight="1" x14ac:dyDescent="0.25">
      <c r="A41" s="86" t="s">
        <v>178</v>
      </c>
      <c r="B41" s="87" t="s">
        <v>208</v>
      </c>
      <c r="C41" s="367" t="s">
        <v>98</v>
      </c>
      <c r="D41" s="368" t="s">
        <v>98</v>
      </c>
      <c r="E41" s="369">
        <v>0</v>
      </c>
      <c r="F41" s="365">
        <v>82</v>
      </c>
      <c r="G41" s="367">
        <v>0</v>
      </c>
      <c r="H41" s="368">
        <v>63</v>
      </c>
      <c r="I41" s="369">
        <v>0</v>
      </c>
      <c r="J41" s="369">
        <v>63</v>
      </c>
      <c r="K41" s="154" t="s">
        <v>98</v>
      </c>
      <c r="L41" s="368" t="s">
        <v>98</v>
      </c>
      <c r="M41" s="369">
        <v>0</v>
      </c>
      <c r="N41" s="370">
        <v>156</v>
      </c>
      <c r="O41" s="367">
        <v>0</v>
      </c>
      <c r="P41" s="368">
        <v>43</v>
      </c>
      <c r="Q41" s="369">
        <v>0</v>
      </c>
      <c r="R41" s="369">
        <v>43</v>
      </c>
      <c r="S41" s="371">
        <v>0</v>
      </c>
      <c r="T41" s="115">
        <v>0.68253968253968256</v>
      </c>
      <c r="U41" s="115">
        <v>0</v>
      </c>
      <c r="V41" s="373">
        <v>0.68253968253968256</v>
      </c>
      <c r="W41" s="112"/>
    </row>
    <row r="42" spans="1:23" ht="15" customHeight="1" x14ac:dyDescent="0.25">
      <c r="A42" s="86" t="s">
        <v>178</v>
      </c>
      <c r="B42" s="87" t="s">
        <v>209</v>
      </c>
      <c r="C42" s="367" t="s">
        <v>98</v>
      </c>
      <c r="D42" s="368">
        <v>618</v>
      </c>
      <c r="E42" s="369" t="s">
        <v>98</v>
      </c>
      <c r="F42" s="365">
        <v>652</v>
      </c>
      <c r="G42" s="367">
        <v>28</v>
      </c>
      <c r="H42" s="368">
        <v>595</v>
      </c>
      <c r="I42" s="369">
        <v>0</v>
      </c>
      <c r="J42" s="369">
        <v>623</v>
      </c>
      <c r="K42" s="154" t="s">
        <v>98</v>
      </c>
      <c r="L42" s="368">
        <v>2220</v>
      </c>
      <c r="M42" s="369" t="s">
        <v>98</v>
      </c>
      <c r="N42" s="370">
        <v>2324</v>
      </c>
      <c r="O42" s="367">
        <v>17</v>
      </c>
      <c r="P42" s="368">
        <v>406</v>
      </c>
      <c r="Q42" s="369">
        <v>0</v>
      </c>
      <c r="R42" s="369">
        <v>423</v>
      </c>
      <c r="S42" s="371">
        <v>0.6071428571428571</v>
      </c>
      <c r="T42" s="115">
        <v>0.68235294117647061</v>
      </c>
      <c r="U42" s="115">
        <v>0</v>
      </c>
      <c r="V42" s="373">
        <v>0.67897271268057779</v>
      </c>
      <c r="W42" s="112"/>
    </row>
    <row r="43" spans="1:23" ht="15" customHeight="1" x14ac:dyDescent="0.25">
      <c r="A43" s="86" t="s">
        <v>178</v>
      </c>
      <c r="B43" s="87" t="s">
        <v>210</v>
      </c>
      <c r="C43" s="367" t="s">
        <v>98</v>
      </c>
      <c r="D43" s="368" t="s">
        <v>98</v>
      </c>
      <c r="E43" s="369">
        <v>0</v>
      </c>
      <c r="F43" s="365">
        <v>20</v>
      </c>
      <c r="G43" s="367" t="s">
        <v>98</v>
      </c>
      <c r="H43" s="368" t="s">
        <v>98</v>
      </c>
      <c r="I43" s="369">
        <v>0</v>
      </c>
      <c r="J43" s="369">
        <v>12</v>
      </c>
      <c r="K43" s="154">
        <v>9</v>
      </c>
      <c r="L43" s="368">
        <v>61</v>
      </c>
      <c r="M43" s="369">
        <v>0</v>
      </c>
      <c r="N43" s="370">
        <v>70</v>
      </c>
      <c r="O43" s="367">
        <v>0</v>
      </c>
      <c r="P43" s="368">
        <v>10</v>
      </c>
      <c r="Q43" s="369">
        <v>0</v>
      </c>
      <c r="R43" s="369">
        <v>10</v>
      </c>
      <c r="S43" s="371">
        <v>0</v>
      </c>
      <c r="T43" s="115" t="s">
        <v>98</v>
      </c>
      <c r="U43" s="115">
        <v>0</v>
      </c>
      <c r="V43" s="373">
        <v>0.83333333333333337</v>
      </c>
      <c r="W43" s="112"/>
    </row>
    <row r="44" spans="1:23" ht="15" customHeight="1" x14ac:dyDescent="0.25">
      <c r="A44" s="86" t="s">
        <v>211</v>
      </c>
      <c r="B44" s="87" t="s">
        <v>212</v>
      </c>
      <c r="C44" s="367">
        <v>8</v>
      </c>
      <c r="D44" s="368">
        <v>0</v>
      </c>
      <c r="E44" s="369">
        <v>0</v>
      </c>
      <c r="F44" s="365">
        <v>8</v>
      </c>
      <c r="G44" s="367" t="s">
        <v>98</v>
      </c>
      <c r="H44" s="368" t="s">
        <v>98</v>
      </c>
      <c r="I44" s="369">
        <v>0</v>
      </c>
      <c r="J44" s="369">
        <v>17</v>
      </c>
      <c r="K44" s="154">
        <v>16</v>
      </c>
      <c r="L44" s="368">
        <v>0</v>
      </c>
      <c r="M44" s="369">
        <v>0</v>
      </c>
      <c r="N44" s="370">
        <v>16</v>
      </c>
      <c r="O44" s="367">
        <v>0</v>
      </c>
      <c r="P44" s="368">
        <v>0</v>
      </c>
      <c r="Q44" s="369">
        <v>0</v>
      </c>
      <c r="R44" s="369">
        <v>0</v>
      </c>
      <c r="S44" s="371">
        <v>0</v>
      </c>
      <c r="T44" s="115">
        <v>0</v>
      </c>
      <c r="U44" s="115">
        <v>0</v>
      </c>
      <c r="V44" s="373">
        <v>0</v>
      </c>
      <c r="W44" s="112"/>
    </row>
    <row r="45" spans="1:23" ht="15" customHeight="1" x14ac:dyDescent="0.25">
      <c r="A45" s="86" t="s">
        <v>188</v>
      </c>
      <c r="B45" s="87" t="s">
        <v>213</v>
      </c>
      <c r="C45" s="367">
        <v>0</v>
      </c>
      <c r="D45" s="368">
        <v>0</v>
      </c>
      <c r="E45" s="369">
        <v>0</v>
      </c>
      <c r="F45" s="365">
        <v>0</v>
      </c>
      <c r="G45" s="367">
        <v>0</v>
      </c>
      <c r="H45" s="368" t="s">
        <v>98</v>
      </c>
      <c r="I45" s="369">
        <v>0</v>
      </c>
      <c r="J45" s="369" t="s">
        <v>98</v>
      </c>
      <c r="K45" s="154">
        <v>0</v>
      </c>
      <c r="L45" s="368">
        <v>0</v>
      </c>
      <c r="M45" s="369">
        <v>0</v>
      </c>
      <c r="N45" s="370">
        <v>0</v>
      </c>
      <c r="O45" s="367">
        <v>0</v>
      </c>
      <c r="P45" s="368">
        <v>0</v>
      </c>
      <c r="Q45" s="369">
        <v>0</v>
      </c>
      <c r="R45" s="369">
        <v>0</v>
      </c>
      <c r="S45" s="371">
        <v>0</v>
      </c>
      <c r="T45" s="115">
        <v>0</v>
      </c>
      <c r="U45" s="115">
        <v>0</v>
      </c>
      <c r="V45" s="373">
        <v>0</v>
      </c>
      <c r="W45" s="112"/>
    </row>
    <row r="46" spans="1:23" ht="15" customHeight="1" x14ac:dyDescent="0.25">
      <c r="A46" s="86" t="s">
        <v>185</v>
      </c>
      <c r="B46" s="87" t="s">
        <v>214</v>
      </c>
      <c r="C46" s="367" t="s">
        <v>98</v>
      </c>
      <c r="D46" s="368" t="s">
        <v>98</v>
      </c>
      <c r="E46" s="369">
        <v>0</v>
      </c>
      <c r="F46" s="365">
        <v>39</v>
      </c>
      <c r="G46" s="367" t="s">
        <v>98</v>
      </c>
      <c r="H46" s="368" t="s">
        <v>98</v>
      </c>
      <c r="I46" s="369">
        <v>0</v>
      </c>
      <c r="J46" s="369">
        <v>19</v>
      </c>
      <c r="K46" s="154" t="s">
        <v>98</v>
      </c>
      <c r="L46" s="368" t="s">
        <v>98</v>
      </c>
      <c r="M46" s="369">
        <v>0</v>
      </c>
      <c r="N46" s="370">
        <v>29</v>
      </c>
      <c r="O46" s="367">
        <v>0</v>
      </c>
      <c r="P46" s="368">
        <v>12</v>
      </c>
      <c r="Q46" s="369">
        <v>0</v>
      </c>
      <c r="R46" s="369">
        <v>12</v>
      </c>
      <c r="S46" s="371">
        <v>0</v>
      </c>
      <c r="T46" s="115" t="s">
        <v>98</v>
      </c>
      <c r="U46" s="115">
        <v>0</v>
      </c>
      <c r="V46" s="373">
        <v>0.63157894736842102</v>
      </c>
      <c r="W46" s="112"/>
    </row>
    <row r="47" spans="1:23" ht="15" customHeight="1" x14ac:dyDescent="0.25">
      <c r="A47" s="86" t="s">
        <v>185</v>
      </c>
      <c r="B47" s="87" t="s">
        <v>215</v>
      </c>
      <c r="C47" s="367">
        <v>0</v>
      </c>
      <c r="D47" s="368" t="s">
        <v>98</v>
      </c>
      <c r="E47" s="369">
        <v>0</v>
      </c>
      <c r="F47" s="365" t="s">
        <v>98</v>
      </c>
      <c r="G47" s="367">
        <v>0</v>
      </c>
      <c r="H47" s="368">
        <v>0</v>
      </c>
      <c r="I47" s="369">
        <v>0</v>
      </c>
      <c r="J47" s="369">
        <v>0</v>
      </c>
      <c r="K47" s="154">
        <v>0</v>
      </c>
      <c r="L47" s="368" t="s">
        <v>98</v>
      </c>
      <c r="M47" s="369">
        <v>0</v>
      </c>
      <c r="N47" s="370" t="s">
        <v>98</v>
      </c>
      <c r="O47" s="367">
        <v>0</v>
      </c>
      <c r="P47" s="368">
        <v>0</v>
      </c>
      <c r="Q47" s="369">
        <v>0</v>
      </c>
      <c r="R47" s="369">
        <v>0</v>
      </c>
      <c r="S47" s="371">
        <v>0</v>
      </c>
      <c r="T47" s="115">
        <v>0</v>
      </c>
      <c r="U47" s="115">
        <v>0</v>
      </c>
      <c r="V47" s="373">
        <v>0</v>
      </c>
      <c r="W47" s="112"/>
    </row>
    <row r="48" spans="1:23" ht="15" customHeight="1" x14ac:dyDescent="0.25">
      <c r="A48" s="86" t="s">
        <v>195</v>
      </c>
      <c r="B48" s="87" t="s">
        <v>216</v>
      </c>
      <c r="C48" s="367" t="s">
        <v>98</v>
      </c>
      <c r="D48" s="368">
        <v>10</v>
      </c>
      <c r="E48" s="369" t="s">
        <v>98</v>
      </c>
      <c r="F48" s="365">
        <v>19</v>
      </c>
      <c r="G48" s="367" t="s">
        <v>98</v>
      </c>
      <c r="H48" s="368" t="s">
        <v>98</v>
      </c>
      <c r="I48" s="369">
        <v>0</v>
      </c>
      <c r="J48" s="369">
        <v>8</v>
      </c>
      <c r="K48" s="154" t="s">
        <v>98</v>
      </c>
      <c r="L48" s="368">
        <v>11</v>
      </c>
      <c r="M48" s="369" t="s">
        <v>98</v>
      </c>
      <c r="N48" s="370">
        <v>22</v>
      </c>
      <c r="O48" s="367" t="s">
        <v>98</v>
      </c>
      <c r="P48" s="368" t="s">
        <v>98</v>
      </c>
      <c r="Q48" s="369">
        <v>0</v>
      </c>
      <c r="R48" s="369">
        <v>6</v>
      </c>
      <c r="S48" s="371">
        <v>1</v>
      </c>
      <c r="T48" s="115" t="s">
        <v>98</v>
      </c>
      <c r="U48" s="115">
        <v>0</v>
      </c>
      <c r="V48" s="373">
        <v>0.75</v>
      </c>
      <c r="W48" s="112"/>
    </row>
    <row r="49" spans="1:23" ht="15" customHeight="1" x14ac:dyDescent="0.25">
      <c r="A49" s="86" t="s">
        <v>185</v>
      </c>
      <c r="B49" s="87" t="s">
        <v>217</v>
      </c>
      <c r="C49" s="367">
        <v>0</v>
      </c>
      <c r="D49" s="368" t="s">
        <v>98</v>
      </c>
      <c r="E49" s="369">
        <v>0</v>
      </c>
      <c r="F49" s="365" t="s">
        <v>98</v>
      </c>
      <c r="G49" s="367">
        <v>0</v>
      </c>
      <c r="H49" s="368">
        <v>0</v>
      </c>
      <c r="I49" s="369">
        <v>0</v>
      </c>
      <c r="J49" s="369">
        <v>0</v>
      </c>
      <c r="K49" s="154" t="s">
        <v>98</v>
      </c>
      <c r="L49" s="368" t="s">
        <v>98</v>
      </c>
      <c r="M49" s="369">
        <v>0</v>
      </c>
      <c r="N49" s="370">
        <v>6</v>
      </c>
      <c r="O49" s="367">
        <v>0</v>
      </c>
      <c r="P49" s="368">
        <v>0</v>
      </c>
      <c r="Q49" s="369">
        <v>0</v>
      </c>
      <c r="R49" s="369">
        <v>0</v>
      </c>
      <c r="S49" s="371">
        <v>0</v>
      </c>
      <c r="T49" s="115">
        <v>0</v>
      </c>
      <c r="U49" s="115">
        <v>0</v>
      </c>
      <c r="V49" s="373">
        <v>0</v>
      </c>
      <c r="W49" s="112"/>
    </row>
    <row r="50" spans="1:23" ht="15" customHeight="1" x14ac:dyDescent="0.25">
      <c r="A50" s="86" t="s">
        <v>173</v>
      </c>
      <c r="B50" s="87" t="s">
        <v>218</v>
      </c>
      <c r="C50" s="367" t="s">
        <v>98</v>
      </c>
      <c r="D50" s="368">
        <v>81</v>
      </c>
      <c r="E50" s="369" t="s">
        <v>98</v>
      </c>
      <c r="F50" s="365">
        <v>108</v>
      </c>
      <c r="G50" s="367">
        <v>28</v>
      </c>
      <c r="H50" s="368">
        <v>73</v>
      </c>
      <c r="I50" s="369">
        <v>0</v>
      </c>
      <c r="J50" s="369">
        <v>101</v>
      </c>
      <c r="K50" s="154" t="s">
        <v>98</v>
      </c>
      <c r="L50" s="368">
        <v>127</v>
      </c>
      <c r="M50" s="369" t="s">
        <v>98</v>
      </c>
      <c r="N50" s="370">
        <v>146</v>
      </c>
      <c r="O50" s="367">
        <v>27</v>
      </c>
      <c r="P50" s="368">
        <v>40</v>
      </c>
      <c r="Q50" s="369">
        <v>0</v>
      </c>
      <c r="R50" s="369">
        <v>67</v>
      </c>
      <c r="S50" s="371">
        <v>0.9642857142857143</v>
      </c>
      <c r="T50" s="115">
        <v>0.54794520547945202</v>
      </c>
      <c r="U50" s="115">
        <v>0</v>
      </c>
      <c r="V50" s="373">
        <v>0.6633663366336634</v>
      </c>
      <c r="W50" s="112"/>
    </row>
    <row r="51" spans="1:23" ht="15" customHeight="1" x14ac:dyDescent="0.25">
      <c r="A51" s="86" t="s">
        <v>219</v>
      </c>
      <c r="B51" s="87" t="s">
        <v>220</v>
      </c>
      <c r="C51" s="367" t="s">
        <v>98</v>
      </c>
      <c r="D51" s="368">
        <v>114</v>
      </c>
      <c r="E51" s="369" t="s">
        <v>98</v>
      </c>
      <c r="F51" s="365">
        <v>125</v>
      </c>
      <c r="G51" s="367">
        <v>13</v>
      </c>
      <c r="H51" s="368">
        <v>174</v>
      </c>
      <c r="I51" s="369">
        <v>0</v>
      </c>
      <c r="J51" s="369">
        <v>187</v>
      </c>
      <c r="K51" s="154" t="s">
        <v>98</v>
      </c>
      <c r="L51" s="368">
        <v>93</v>
      </c>
      <c r="M51" s="369" t="s">
        <v>98</v>
      </c>
      <c r="N51" s="370">
        <v>102</v>
      </c>
      <c r="O51" s="367">
        <v>6</v>
      </c>
      <c r="P51" s="368">
        <v>137</v>
      </c>
      <c r="Q51" s="369">
        <v>0</v>
      </c>
      <c r="R51" s="369">
        <v>143</v>
      </c>
      <c r="S51" s="371">
        <v>0.46153846153846156</v>
      </c>
      <c r="T51" s="115">
        <v>0.78735632183908044</v>
      </c>
      <c r="U51" s="115">
        <v>0</v>
      </c>
      <c r="V51" s="373">
        <v>0.76470588235294112</v>
      </c>
      <c r="W51" s="112"/>
    </row>
    <row r="52" spans="1:23" ht="15" customHeight="1" x14ac:dyDescent="0.25">
      <c r="A52" s="86" t="s">
        <v>221</v>
      </c>
      <c r="B52" s="87" t="s">
        <v>222</v>
      </c>
      <c r="C52" s="367">
        <v>0</v>
      </c>
      <c r="D52" s="368">
        <v>0</v>
      </c>
      <c r="E52" s="369">
        <v>0</v>
      </c>
      <c r="F52" s="365">
        <v>0</v>
      </c>
      <c r="G52" s="367">
        <v>0</v>
      </c>
      <c r="H52" s="368" t="s">
        <v>98</v>
      </c>
      <c r="I52" s="369">
        <v>0</v>
      </c>
      <c r="J52" s="369" t="s">
        <v>98</v>
      </c>
      <c r="K52" s="154">
        <v>0</v>
      </c>
      <c r="L52" s="368">
        <v>0</v>
      </c>
      <c r="M52" s="369">
        <v>0</v>
      </c>
      <c r="N52" s="370">
        <v>0</v>
      </c>
      <c r="O52" s="367">
        <v>0</v>
      </c>
      <c r="P52" s="368" t="s">
        <v>98</v>
      </c>
      <c r="Q52" s="369">
        <v>0</v>
      </c>
      <c r="R52" s="369" t="s">
        <v>98</v>
      </c>
      <c r="S52" s="371">
        <v>0</v>
      </c>
      <c r="T52" s="115">
        <v>1</v>
      </c>
      <c r="U52" s="115">
        <v>0</v>
      </c>
      <c r="V52" s="373">
        <v>1</v>
      </c>
      <c r="W52" s="112"/>
    </row>
    <row r="53" spans="1:23" ht="15" customHeight="1" x14ac:dyDescent="0.25">
      <c r="A53" s="86" t="s">
        <v>211</v>
      </c>
      <c r="B53" s="87" t="s">
        <v>223</v>
      </c>
      <c r="C53" s="367" t="s">
        <v>98</v>
      </c>
      <c r="D53" s="368" t="s">
        <v>98</v>
      </c>
      <c r="E53" s="369">
        <v>0</v>
      </c>
      <c r="F53" s="365">
        <v>6</v>
      </c>
      <c r="G53" s="367">
        <v>0</v>
      </c>
      <c r="H53" s="368">
        <v>11</v>
      </c>
      <c r="I53" s="369">
        <v>0</v>
      </c>
      <c r="J53" s="369">
        <v>11</v>
      </c>
      <c r="K53" s="154" t="s">
        <v>98</v>
      </c>
      <c r="L53" s="368" t="s">
        <v>98</v>
      </c>
      <c r="M53" s="369">
        <v>0</v>
      </c>
      <c r="N53" s="370">
        <v>6</v>
      </c>
      <c r="O53" s="367">
        <v>0</v>
      </c>
      <c r="P53" s="368">
        <v>5</v>
      </c>
      <c r="Q53" s="369">
        <v>0</v>
      </c>
      <c r="R53" s="369">
        <v>5</v>
      </c>
      <c r="S53" s="371">
        <v>0</v>
      </c>
      <c r="T53" s="115">
        <v>0.45454545454545453</v>
      </c>
      <c r="U53" s="115">
        <v>0</v>
      </c>
      <c r="V53" s="373">
        <v>0.45454545454545453</v>
      </c>
      <c r="W53" s="112"/>
    </row>
    <row r="54" spans="1:23" ht="15" customHeight="1" x14ac:dyDescent="0.25">
      <c r="A54" s="86" t="s">
        <v>178</v>
      </c>
      <c r="B54" s="89" t="s">
        <v>224</v>
      </c>
      <c r="C54" s="367">
        <v>0</v>
      </c>
      <c r="D54" s="368">
        <v>35</v>
      </c>
      <c r="E54" s="369">
        <v>0</v>
      </c>
      <c r="F54" s="365">
        <v>35</v>
      </c>
      <c r="G54" s="367">
        <v>0</v>
      </c>
      <c r="H54" s="368" t="s">
        <v>98</v>
      </c>
      <c r="I54" s="369">
        <v>0</v>
      </c>
      <c r="J54" s="369" t="s">
        <v>98</v>
      </c>
      <c r="K54" s="154">
        <v>0</v>
      </c>
      <c r="L54" s="368">
        <v>33</v>
      </c>
      <c r="M54" s="369">
        <v>0</v>
      </c>
      <c r="N54" s="370">
        <v>33</v>
      </c>
      <c r="O54" s="367">
        <v>0</v>
      </c>
      <c r="P54" s="368">
        <v>0</v>
      </c>
      <c r="Q54" s="369">
        <v>0</v>
      </c>
      <c r="R54" s="369">
        <v>0</v>
      </c>
      <c r="S54" s="371">
        <v>0</v>
      </c>
      <c r="T54" s="115">
        <v>0</v>
      </c>
      <c r="U54" s="115">
        <v>0</v>
      </c>
      <c r="V54" s="373">
        <v>0</v>
      </c>
      <c r="W54" s="112"/>
    </row>
    <row r="55" spans="1:23" ht="15" customHeight="1" x14ac:dyDescent="0.25">
      <c r="A55" s="86" t="s">
        <v>178</v>
      </c>
      <c r="B55" s="87" t="s">
        <v>225</v>
      </c>
      <c r="C55" s="367">
        <v>0</v>
      </c>
      <c r="D55" s="368">
        <v>0</v>
      </c>
      <c r="E55" s="369">
        <v>0</v>
      </c>
      <c r="F55" s="365">
        <v>0</v>
      </c>
      <c r="G55" s="367">
        <v>0</v>
      </c>
      <c r="H55" s="368">
        <v>21</v>
      </c>
      <c r="I55" s="369">
        <v>0</v>
      </c>
      <c r="J55" s="369">
        <v>21</v>
      </c>
      <c r="K55" s="154">
        <v>0</v>
      </c>
      <c r="L55" s="368" t="s">
        <v>98</v>
      </c>
      <c r="M55" s="369">
        <v>0</v>
      </c>
      <c r="N55" s="370" t="s">
        <v>98</v>
      </c>
      <c r="O55" s="367">
        <v>0</v>
      </c>
      <c r="P55" s="368">
        <v>20</v>
      </c>
      <c r="Q55" s="369">
        <v>0</v>
      </c>
      <c r="R55" s="369">
        <v>20</v>
      </c>
      <c r="S55" s="371">
        <v>0</v>
      </c>
      <c r="T55" s="115">
        <v>0.95238095238095233</v>
      </c>
      <c r="U55" s="115">
        <v>0</v>
      </c>
      <c r="V55" s="373">
        <v>0.95238095238095233</v>
      </c>
      <c r="W55" s="112"/>
    </row>
    <row r="56" spans="1:23" ht="15" customHeight="1" x14ac:dyDescent="0.25">
      <c r="A56" s="86" t="s">
        <v>221</v>
      </c>
      <c r="B56" s="87" t="s">
        <v>226</v>
      </c>
      <c r="C56" s="367">
        <v>0</v>
      </c>
      <c r="D56" s="368">
        <v>28</v>
      </c>
      <c r="E56" s="369">
        <v>0</v>
      </c>
      <c r="F56" s="365">
        <v>28</v>
      </c>
      <c r="G56" s="367">
        <v>0</v>
      </c>
      <c r="H56" s="368">
        <v>28</v>
      </c>
      <c r="I56" s="369">
        <v>0</v>
      </c>
      <c r="J56" s="369">
        <v>28</v>
      </c>
      <c r="K56" s="154">
        <v>0</v>
      </c>
      <c r="L56" s="368">
        <v>29</v>
      </c>
      <c r="M56" s="369">
        <v>0</v>
      </c>
      <c r="N56" s="370">
        <v>29</v>
      </c>
      <c r="O56" s="367">
        <v>0</v>
      </c>
      <c r="P56" s="368">
        <v>18</v>
      </c>
      <c r="Q56" s="369">
        <v>0</v>
      </c>
      <c r="R56" s="369">
        <v>18</v>
      </c>
      <c r="S56" s="371">
        <v>0</v>
      </c>
      <c r="T56" s="115">
        <v>0.6428571428571429</v>
      </c>
      <c r="U56" s="115">
        <v>0</v>
      </c>
      <c r="V56" s="373">
        <v>0.6428571428571429</v>
      </c>
      <c r="W56" s="112"/>
    </row>
    <row r="57" spans="1:23" ht="15" customHeight="1" x14ac:dyDescent="0.25">
      <c r="A57" s="86" t="s">
        <v>227</v>
      </c>
      <c r="B57" s="87" t="s">
        <v>228</v>
      </c>
      <c r="C57" s="367">
        <v>491</v>
      </c>
      <c r="D57" s="368" t="s">
        <v>98</v>
      </c>
      <c r="E57" s="369" t="s">
        <v>98</v>
      </c>
      <c r="F57" s="365">
        <v>518</v>
      </c>
      <c r="G57" s="367">
        <v>727</v>
      </c>
      <c r="H57" s="368">
        <v>33</v>
      </c>
      <c r="I57" s="369">
        <v>0</v>
      </c>
      <c r="J57" s="369">
        <v>760</v>
      </c>
      <c r="K57" s="154">
        <v>868</v>
      </c>
      <c r="L57" s="368" t="s">
        <v>98</v>
      </c>
      <c r="M57" s="369" t="s">
        <v>98</v>
      </c>
      <c r="N57" s="370">
        <v>910</v>
      </c>
      <c r="O57" s="367">
        <v>444</v>
      </c>
      <c r="P57" s="368">
        <v>19</v>
      </c>
      <c r="Q57" s="369">
        <v>0</v>
      </c>
      <c r="R57" s="369">
        <v>463</v>
      </c>
      <c r="S57" s="371">
        <v>0.61072902338376889</v>
      </c>
      <c r="T57" s="115">
        <v>0.5757575757575758</v>
      </c>
      <c r="U57" s="115">
        <v>0</v>
      </c>
      <c r="V57" s="373">
        <v>0.60921052631578942</v>
      </c>
      <c r="W57" s="112"/>
    </row>
    <row r="58" spans="1:23" ht="15" customHeight="1" x14ac:dyDescent="0.25">
      <c r="A58" s="86" t="s">
        <v>170</v>
      </c>
      <c r="B58" s="87" t="s">
        <v>229</v>
      </c>
      <c r="C58" s="367" t="s">
        <v>98</v>
      </c>
      <c r="D58" s="368" t="s">
        <v>98</v>
      </c>
      <c r="E58" s="369">
        <v>0</v>
      </c>
      <c r="F58" s="365">
        <v>19</v>
      </c>
      <c r="G58" s="367" t="s">
        <v>98</v>
      </c>
      <c r="H58" s="368" t="s">
        <v>98</v>
      </c>
      <c r="I58" s="369">
        <v>0</v>
      </c>
      <c r="J58" s="369">
        <v>18</v>
      </c>
      <c r="K58" s="154" t="s">
        <v>98</v>
      </c>
      <c r="L58" s="368" t="s">
        <v>98</v>
      </c>
      <c r="M58" s="369">
        <v>0</v>
      </c>
      <c r="N58" s="370">
        <v>19</v>
      </c>
      <c r="O58" s="367" t="s">
        <v>98</v>
      </c>
      <c r="P58" s="368" t="s">
        <v>98</v>
      </c>
      <c r="Q58" s="369">
        <v>0</v>
      </c>
      <c r="R58" s="369">
        <v>18</v>
      </c>
      <c r="S58" s="371">
        <v>0.94117647058823528</v>
      </c>
      <c r="T58" s="115" t="s">
        <v>98</v>
      </c>
      <c r="U58" s="115">
        <v>0</v>
      </c>
      <c r="V58" s="373">
        <v>1</v>
      </c>
      <c r="W58" s="112"/>
    </row>
    <row r="59" spans="1:23" ht="15" customHeight="1" x14ac:dyDescent="0.25">
      <c r="A59" s="86" t="s">
        <v>188</v>
      </c>
      <c r="B59" s="87" t="s">
        <v>230</v>
      </c>
      <c r="C59" s="367" t="s">
        <v>98</v>
      </c>
      <c r="D59" s="368" t="s">
        <v>98</v>
      </c>
      <c r="E59" s="369">
        <v>0</v>
      </c>
      <c r="F59" s="365">
        <v>93</v>
      </c>
      <c r="G59" s="367">
        <v>0</v>
      </c>
      <c r="H59" s="368">
        <v>62</v>
      </c>
      <c r="I59" s="369">
        <v>0</v>
      </c>
      <c r="J59" s="369">
        <v>62</v>
      </c>
      <c r="K59" s="154">
        <v>8</v>
      </c>
      <c r="L59" s="368">
        <v>211</v>
      </c>
      <c r="M59" s="369">
        <v>0</v>
      </c>
      <c r="N59" s="370">
        <v>219</v>
      </c>
      <c r="O59" s="367">
        <v>0</v>
      </c>
      <c r="P59" s="368">
        <v>57</v>
      </c>
      <c r="Q59" s="369">
        <v>0</v>
      </c>
      <c r="R59" s="369">
        <v>57</v>
      </c>
      <c r="S59" s="371">
        <v>0</v>
      </c>
      <c r="T59" s="115">
        <v>0.91935483870967738</v>
      </c>
      <c r="U59" s="115">
        <v>0</v>
      </c>
      <c r="V59" s="373">
        <v>0.91935483870967738</v>
      </c>
      <c r="W59" s="112"/>
    </row>
    <row r="60" spans="1:23" ht="15" customHeight="1" x14ac:dyDescent="0.25">
      <c r="A60" s="86" t="s">
        <v>211</v>
      </c>
      <c r="B60" s="87" t="s">
        <v>231</v>
      </c>
      <c r="C60" s="367" t="s">
        <v>98</v>
      </c>
      <c r="D60" s="368" t="s">
        <v>98</v>
      </c>
      <c r="E60" s="369">
        <v>0</v>
      </c>
      <c r="F60" s="365">
        <v>106</v>
      </c>
      <c r="G60" s="367" t="s">
        <v>98</v>
      </c>
      <c r="H60" s="368" t="s">
        <v>98</v>
      </c>
      <c r="I60" s="369">
        <v>0</v>
      </c>
      <c r="J60" s="369">
        <v>120</v>
      </c>
      <c r="K60" s="154" t="s">
        <v>98</v>
      </c>
      <c r="L60" s="368" t="s">
        <v>98</v>
      </c>
      <c r="M60" s="369">
        <v>0</v>
      </c>
      <c r="N60" s="370">
        <v>199</v>
      </c>
      <c r="O60" s="367" t="s">
        <v>98</v>
      </c>
      <c r="P60" s="368" t="s">
        <v>98</v>
      </c>
      <c r="Q60" s="369">
        <v>0</v>
      </c>
      <c r="R60" s="369">
        <v>88</v>
      </c>
      <c r="S60" s="371">
        <v>0.5</v>
      </c>
      <c r="T60" s="115">
        <v>0.73728813559322037</v>
      </c>
      <c r="U60" s="115">
        <v>0</v>
      </c>
      <c r="V60" s="373">
        <v>0.73333333333333328</v>
      </c>
      <c r="W60" s="112"/>
    </row>
    <row r="61" spans="1:23" ht="15" customHeight="1" x14ac:dyDescent="0.25">
      <c r="A61" s="86" t="s">
        <v>232</v>
      </c>
      <c r="B61" s="87" t="s">
        <v>233</v>
      </c>
      <c r="C61" s="367">
        <v>256</v>
      </c>
      <c r="D61" s="368" t="s">
        <v>98</v>
      </c>
      <c r="E61" s="369" t="s">
        <v>98</v>
      </c>
      <c r="F61" s="365">
        <v>505</v>
      </c>
      <c r="G61" s="367">
        <v>281</v>
      </c>
      <c r="H61" s="368" t="s">
        <v>98</v>
      </c>
      <c r="I61" s="369" t="s">
        <v>98</v>
      </c>
      <c r="J61" s="369">
        <v>537</v>
      </c>
      <c r="K61" s="154" t="s">
        <v>98</v>
      </c>
      <c r="L61" s="368">
        <v>212</v>
      </c>
      <c r="M61" s="369" t="s">
        <v>98</v>
      </c>
      <c r="N61" s="370">
        <v>412</v>
      </c>
      <c r="O61" s="367">
        <v>191</v>
      </c>
      <c r="P61" s="368" t="s">
        <v>98</v>
      </c>
      <c r="Q61" s="369" t="s">
        <v>98</v>
      </c>
      <c r="R61" s="369">
        <v>361</v>
      </c>
      <c r="S61" s="371">
        <v>0.67971530249110323</v>
      </c>
      <c r="T61" s="115">
        <v>0.66274509803921566</v>
      </c>
      <c r="U61" s="115">
        <v>1</v>
      </c>
      <c r="V61" s="373">
        <v>0.67225325884543763</v>
      </c>
      <c r="W61" s="112"/>
    </row>
    <row r="62" spans="1:23" ht="15" customHeight="1" x14ac:dyDescent="0.25">
      <c r="A62" s="86" t="s">
        <v>232</v>
      </c>
      <c r="B62" s="87" t="s">
        <v>234</v>
      </c>
      <c r="C62" s="367" t="s">
        <v>98</v>
      </c>
      <c r="D62" s="368" t="s">
        <v>98</v>
      </c>
      <c r="E62" s="369">
        <v>0</v>
      </c>
      <c r="F62" s="365">
        <v>9</v>
      </c>
      <c r="G62" s="367" t="s">
        <v>98</v>
      </c>
      <c r="H62" s="368" t="s">
        <v>98</v>
      </c>
      <c r="I62" s="369">
        <v>0</v>
      </c>
      <c r="J62" s="369">
        <v>11</v>
      </c>
      <c r="K62" s="154" t="s">
        <v>98</v>
      </c>
      <c r="L62" s="368" t="s">
        <v>98</v>
      </c>
      <c r="M62" s="369">
        <v>0</v>
      </c>
      <c r="N62" s="370">
        <v>13</v>
      </c>
      <c r="O62" s="367" t="s">
        <v>98</v>
      </c>
      <c r="P62" s="368" t="s">
        <v>98</v>
      </c>
      <c r="Q62" s="369">
        <v>0</v>
      </c>
      <c r="R62" s="369">
        <v>11</v>
      </c>
      <c r="S62" s="371">
        <v>1</v>
      </c>
      <c r="T62" s="115">
        <v>1</v>
      </c>
      <c r="U62" s="115">
        <v>0</v>
      </c>
      <c r="V62" s="373">
        <v>1</v>
      </c>
      <c r="W62" s="112"/>
    </row>
    <row r="63" spans="1:23" ht="15" customHeight="1" x14ac:dyDescent="0.25">
      <c r="A63" s="86" t="s">
        <v>232</v>
      </c>
      <c r="B63" s="87" t="s">
        <v>235</v>
      </c>
      <c r="C63" s="367">
        <v>11</v>
      </c>
      <c r="D63" s="368">
        <v>11</v>
      </c>
      <c r="E63" s="369">
        <v>0</v>
      </c>
      <c r="F63" s="365">
        <v>22</v>
      </c>
      <c r="G63" s="367">
        <v>0</v>
      </c>
      <c r="H63" s="368">
        <v>0</v>
      </c>
      <c r="I63" s="369">
        <v>0</v>
      </c>
      <c r="J63" s="369">
        <v>0</v>
      </c>
      <c r="K63" s="154">
        <v>11</v>
      </c>
      <c r="L63" s="368">
        <v>11</v>
      </c>
      <c r="M63" s="369">
        <v>0</v>
      </c>
      <c r="N63" s="370">
        <v>22</v>
      </c>
      <c r="O63" s="367">
        <v>0</v>
      </c>
      <c r="P63" s="368">
        <v>0</v>
      </c>
      <c r="Q63" s="369">
        <v>0</v>
      </c>
      <c r="R63" s="369">
        <v>0</v>
      </c>
      <c r="S63" s="371">
        <v>0</v>
      </c>
      <c r="T63" s="115">
        <v>0</v>
      </c>
      <c r="U63" s="115">
        <v>0</v>
      </c>
      <c r="V63" s="373">
        <v>0</v>
      </c>
      <c r="W63" s="112"/>
    </row>
    <row r="64" spans="1:23" ht="15" customHeight="1" x14ac:dyDescent="0.25">
      <c r="A64" s="86" t="s">
        <v>185</v>
      </c>
      <c r="B64" s="87" t="s">
        <v>236</v>
      </c>
      <c r="C64" s="367" t="s">
        <v>98</v>
      </c>
      <c r="D64" s="368" t="s">
        <v>98</v>
      </c>
      <c r="E64" s="369">
        <v>0</v>
      </c>
      <c r="F64" s="365" t="s">
        <v>98</v>
      </c>
      <c r="G64" s="367" t="s">
        <v>98</v>
      </c>
      <c r="H64" s="368" t="s">
        <v>98</v>
      </c>
      <c r="I64" s="369">
        <v>0</v>
      </c>
      <c r="J64" s="369">
        <v>9</v>
      </c>
      <c r="K64" s="154" t="s">
        <v>98</v>
      </c>
      <c r="L64" s="368" t="s">
        <v>98</v>
      </c>
      <c r="M64" s="369">
        <v>0</v>
      </c>
      <c r="N64" s="370">
        <v>7</v>
      </c>
      <c r="O64" s="367" t="s">
        <v>98</v>
      </c>
      <c r="P64" s="368" t="s">
        <v>98</v>
      </c>
      <c r="Q64" s="369">
        <v>0</v>
      </c>
      <c r="R64" s="369">
        <v>8</v>
      </c>
      <c r="S64" s="371">
        <v>0.8</v>
      </c>
      <c r="T64" s="115">
        <v>1</v>
      </c>
      <c r="U64" s="115">
        <v>0</v>
      </c>
      <c r="V64" s="373">
        <v>0.88888888888888884</v>
      </c>
      <c r="W64" s="112"/>
    </row>
    <row r="65" spans="1:23" ht="15" customHeight="1" x14ac:dyDescent="0.25">
      <c r="A65" s="86" t="s">
        <v>178</v>
      </c>
      <c r="B65" s="87" t="s">
        <v>237</v>
      </c>
      <c r="C65" s="367">
        <v>0</v>
      </c>
      <c r="D65" s="368" t="s">
        <v>98</v>
      </c>
      <c r="E65" s="369">
        <v>0</v>
      </c>
      <c r="F65" s="365" t="s">
        <v>98</v>
      </c>
      <c r="G65" s="367">
        <v>0</v>
      </c>
      <c r="H65" s="368">
        <v>7</v>
      </c>
      <c r="I65" s="369">
        <v>0</v>
      </c>
      <c r="J65" s="369">
        <v>7</v>
      </c>
      <c r="K65" s="154">
        <v>0</v>
      </c>
      <c r="L65" s="368">
        <v>13</v>
      </c>
      <c r="M65" s="369">
        <v>0</v>
      </c>
      <c r="N65" s="370">
        <v>13</v>
      </c>
      <c r="O65" s="367">
        <v>0</v>
      </c>
      <c r="P65" s="368" t="s">
        <v>98</v>
      </c>
      <c r="Q65" s="369">
        <v>0</v>
      </c>
      <c r="R65" s="369" t="s">
        <v>98</v>
      </c>
      <c r="S65" s="371">
        <v>0</v>
      </c>
      <c r="T65" s="115" t="s">
        <v>98</v>
      </c>
      <c r="U65" s="115">
        <v>0</v>
      </c>
      <c r="V65" s="373" t="s">
        <v>98</v>
      </c>
      <c r="W65" s="112"/>
    </row>
    <row r="66" spans="1:23" ht="15" customHeight="1" x14ac:dyDescent="0.25">
      <c r="A66" s="86" t="s">
        <v>185</v>
      </c>
      <c r="B66" s="87" t="s">
        <v>238</v>
      </c>
      <c r="C66" s="367">
        <v>0</v>
      </c>
      <c r="D66" s="368" t="s">
        <v>98</v>
      </c>
      <c r="E66" s="369">
        <v>0</v>
      </c>
      <c r="F66" s="365" t="s">
        <v>98</v>
      </c>
      <c r="G66" s="367">
        <v>0</v>
      </c>
      <c r="H66" s="368" t="s">
        <v>98</v>
      </c>
      <c r="I66" s="369">
        <v>0</v>
      </c>
      <c r="J66" s="369" t="s">
        <v>98</v>
      </c>
      <c r="K66" s="154">
        <v>0</v>
      </c>
      <c r="L66" s="368">
        <v>0</v>
      </c>
      <c r="M66" s="369">
        <v>0</v>
      </c>
      <c r="N66" s="370">
        <v>0</v>
      </c>
      <c r="O66" s="367">
        <v>0</v>
      </c>
      <c r="P66" s="368">
        <v>0</v>
      </c>
      <c r="Q66" s="369">
        <v>0</v>
      </c>
      <c r="R66" s="369">
        <v>0</v>
      </c>
      <c r="S66" s="371">
        <v>0</v>
      </c>
      <c r="T66" s="115">
        <v>0</v>
      </c>
      <c r="U66" s="115">
        <v>0</v>
      </c>
      <c r="V66" s="373">
        <v>0</v>
      </c>
      <c r="W66" s="112"/>
    </row>
    <row r="67" spans="1:23" ht="15" customHeight="1" x14ac:dyDescent="0.25">
      <c r="A67" s="86" t="s">
        <v>185</v>
      </c>
      <c r="B67" s="87" t="s">
        <v>239</v>
      </c>
      <c r="C67" s="367">
        <v>0</v>
      </c>
      <c r="D67" s="368" t="s">
        <v>98</v>
      </c>
      <c r="E67" s="369" t="s">
        <v>98</v>
      </c>
      <c r="F67" s="365">
        <v>13</v>
      </c>
      <c r="G67" s="367" t="s">
        <v>98</v>
      </c>
      <c r="H67" s="368" t="s">
        <v>98</v>
      </c>
      <c r="I67" s="369">
        <v>0</v>
      </c>
      <c r="J67" s="369">
        <v>15</v>
      </c>
      <c r="K67" s="154">
        <v>0</v>
      </c>
      <c r="L67" s="368" t="s">
        <v>98</v>
      </c>
      <c r="M67" s="369" t="s">
        <v>98</v>
      </c>
      <c r="N67" s="370">
        <v>9</v>
      </c>
      <c r="O67" s="367" t="s">
        <v>98</v>
      </c>
      <c r="P67" s="368" t="s">
        <v>98</v>
      </c>
      <c r="Q67" s="369">
        <v>0</v>
      </c>
      <c r="R67" s="369">
        <v>15</v>
      </c>
      <c r="S67" s="371">
        <v>1</v>
      </c>
      <c r="T67" s="115">
        <v>1</v>
      </c>
      <c r="U67" s="115">
        <v>0</v>
      </c>
      <c r="V67" s="373">
        <v>1</v>
      </c>
      <c r="W67" s="112"/>
    </row>
    <row r="68" spans="1:23" ht="15" customHeight="1" x14ac:dyDescent="0.25">
      <c r="A68" s="86" t="s">
        <v>168</v>
      </c>
      <c r="B68" s="87" t="s">
        <v>240</v>
      </c>
      <c r="C68" s="367">
        <v>0</v>
      </c>
      <c r="D68" s="368">
        <v>0</v>
      </c>
      <c r="E68" s="369">
        <v>0</v>
      </c>
      <c r="F68" s="365">
        <v>0</v>
      </c>
      <c r="G68" s="367">
        <v>0</v>
      </c>
      <c r="H68" s="368">
        <v>0</v>
      </c>
      <c r="I68" s="369">
        <v>0</v>
      </c>
      <c r="J68" s="369">
        <v>0</v>
      </c>
      <c r="K68" s="154">
        <v>0</v>
      </c>
      <c r="L68" s="368">
        <v>0</v>
      </c>
      <c r="M68" s="369">
        <v>0</v>
      </c>
      <c r="N68" s="370">
        <v>0</v>
      </c>
      <c r="O68" s="367">
        <v>0</v>
      </c>
      <c r="P68" s="368">
        <v>0</v>
      </c>
      <c r="Q68" s="369">
        <v>0</v>
      </c>
      <c r="R68" s="369">
        <v>0</v>
      </c>
      <c r="S68" s="371">
        <v>0</v>
      </c>
      <c r="T68" s="115">
        <v>0</v>
      </c>
      <c r="U68" s="115">
        <v>0</v>
      </c>
      <c r="V68" s="373">
        <v>0</v>
      </c>
      <c r="W68" s="112"/>
    </row>
    <row r="69" spans="1:23" ht="15" customHeight="1" x14ac:dyDescent="0.25">
      <c r="A69" s="86" t="s">
        <v>185</v>
      </c>
      <c r="B69" s="87" t="s">
        <v>241</v>
      </c>
      <c r="C69" s="367" t="s">
        <v>98</v>
      </c>
      <c r="D69" s="368">
        <v>172</v>
      </c>
      <c r="E69" s="369" t="s">
        <v>98</v>
      </c>
      <c r="F69" s="365">
        <v>192</v>
      </c>
      <c r="G69" s="367">
        <v>28</v>
      </c>
      <c r="H69" s="368">
        <v>160</v>
      </c>
      <c r="I69" s="369">
        <v>0</v>
      </c>
      <c r="J69" s="369">
        <v>188</v>
      </c>
      <c r="K69" s="154" t="s">
        <v>98</v>
      </c>
      <c r="L69" s="368">
        <v>169</v>
      </c>
      <c r="M69" s="369" t="s">
        <v>98</v>
      </c>
      <c r="N69" s="370">
        <v>185</v>
      </c>
      <c r="O69" s="367">
        <v>26</v>
      </c>
      <c r="P69" s="368">
        <v>122</v>
      </c>
      <c r="Q69" s="369">
        <v>0</v>
      </c>
      <c r="R69" s="369">
        <v>148</v>
      </c>
      <c r="S69" s="371">
        <v>0.9285714285714286</v>
      </c>
      <c r="T69" s="115">
        <v>0.76249999999999996</v>
      </c>
      <c r="U69" s="115">
        <v>0</v>
      </c>
      <c r="V69" s="373">
        <v>0.78723404255319152</v>
      </c>
      <c r="W69" s="112"/>
    </row>
    <row r="70" spans="1:23" ht="15" customHeight="1" x14ac:dyDescent="0.25">
      <c r="A70" s="86" t="s">
        <v>185</v>
      </c>
      <c r="B70" s="87" t="s">
        <v>242</v>
      </c>
      <c r="C70" s="367">
        <v>8</v>
      </c>
      <c r="D70" s="368">
        <v>43</v>
      </c>
      <c r="E70" s="369">
        <v>0</v>
      </c>
      <c r="F70" s="365">
        <v>51</v>
      </c>
      <c r="G70" s="367" t="s">
        <v>98</v>
      </c>
      <c r="H70" s="368">
        <v>67</v>
      </c>
      <c r="I70" s="369" t="s">
        <v>98</v>
      </c>
      <c r="J70" s="369">
        <v>78</v>
      </c>
      <c r="K70" s="154">
        <v>7</v>
      </c>
      <c r="L70" s="368">
        <v>35</v>
      </c>
      <c r="M70" s="369">
        <v>0</v>
      </c>
      <c r="N70" s="370">
        <v>42</v>
      </c>
      <c r="O70" s="367" t="s">
        <v>98</v>
      </c>
      <c r="P70" s="368">
        <v>64</v>
      </c>
      <c r="Q70" s="369" t="s">
        <v>98</v>
      </c>
      <c r="R70" s="369">
        <v>74</v>
      </c>
      <c r="S70" s="371">
        <v>0.9</v>
      </c>
      <c r="T70" s="115">
        <v>0.95522388059701491</v>
      </c>
      <c r="U70" s="115">
        <v>1</v>
      </c>
      <c r="V70" s="373">
        <v>0.94871794871794868</v>
      </c>
      <c r="W70" s="112"/>
    </row>
    <row r="71" spans="1:23" ht="15" customHeight="1" x14ac:dyDescent="0.25">
      <c r="A71" s="86" t="s">
        <v>178</v>
      </c>
      <c r="B71" s="87" t="s">
        <v>243</v>
      </c>
      <c r="C71" s="367" t="s">
        <v>98</v>
      </c>
      <c r="D71" s="368" t="s">
        <v>98</v>
      </c>
      <c r="E71" s="369">
        <v>0</v>
      </c>
      <c r="F71" s="365">
        <v>39</v>
      </c>
      <c r="G71" s="367">
        <v>0</v>
      </c>
      <c r="H71" s="368">
        <v>25</v>
      </c>
      <c r="I71" s="369">
        <v>0</v>
      </c>
      <c r="J71" s="369">
        <v>25</v>
      </c>
      <c r="K71" s="154" t="s">
        <v>98</v>
      </c>
      <c r="L71" s="368" t="s">
        <v>98</v>
      </c>
      <c r="M71" s="369">
        <v>0</v>
      </c>
      <c r="N71" s="370">
        <v>103</v>
      </c>
      <c r="O71" s="367">
        <v>0</v>
      </c>
      <c r="P71" s="368">
        <v>19</v>
      </c>
      <c r="Q71" s="369">
        <v>0</v>
      </c>
      <c r="R71" s="369">
        <v>19</v>
      </c>
      <c r="S71" s="371">
        <v>0</v>
      </c>
      <c r="T71" s="115">
        <v>0.76</v>
      </c>
      <c r="U71" s="115">
        <v>0</v>
      </c>
      <c r="V71" s="373">
        <v>0.76</v>
      </c>
      <c r="W71" s="112"/>
    </row>
    <row r="72" spans="1:23" ht="15" customHeight="1" x14ac:dyDescent="0.25">
      <c r="A72" s="86" t="s">
        <v>244</v>
      </c>
      <c r="B72" s="87" t="s">
        <v>245</v>
      </c>
      <c r="C72" s="367">
        <v>5</v>
      </c>
      <c r="D72" s="368">
        <v>17</v>
      </c>
      <c r="E72" s="369">
        <v>0</v>
      </c>
      <c r="F72" s="365">
        <v>22</v>
      </c>
      <c r="G72" s="367">
        <v>6</v>
      </c>
      <c r="H72" s="368">
        <v>9</v>
      </c>
      <c r="I72" s="369">
        <v>0</v>
      </c>
      <c r="J72" s="369">
        <v>15</v>
      </c>
      <c r="K72" s="154">
        <v>11</v>
      </c>
      <c r="L72" s="368">
        <v>24</v>
      </c>
      <c r="M72" s="369">
        <v>0</v>
      </c>
      <c r="N72" s="370">
        <v>35</v>
      </c>
      <c r="O72" s="367" t="s">
        <v>98</v>
      </c>
      <c r="P72" s="368" t="s">
        <v>98</v>
      </c>
      <c r="Q72" s="369">
        <v>0</v>
      </c>
      <c r="R72" s="369">
        <v>7</v>
      </c>
      <c r="S72" s="371" t="s">
        <v>98</v>
      </c>
      <c r="T72" s="115" t="s">
        <v>98</v>
      </c>
      <c r="U72" s="115">
        <v>0</v>
      </c>
      <c r="V72" s="373">
        <v>0.46666666666666667</v>
      </c>
      <c r="W72" s="112"/>
    </row>
    <row r="73" spans="1:23" ht="15" customHeight="1" x14ac:dyDescent="0.25">
      <c r="A73" s="86" t="s">
        <v>244</v>
      </c>
      <c r="B73" s="87" t="s">
        <v>246</v>
      </c>
      <c r="C73" s="367">
        <v>0</v>
      </c>
      <c r="D73" s="368">
        <v>0</v>
      </c>
      <c r="E73" s="369">
        <v>0</v>
      </c>
      <c r="F73" s="365">
        <v>0</v>
      </c>
      <c r="G73" s="367">
        <v>0</v>
      </c>
      <c r="H73" s="368">
        <v>0</v>
      </c>
      <c r="I73" s="369">
        <v>0</v>
      </c>
      <c r="J73" s="369">
        <v>0</v>
      </c>
      <c r="K73" s="154">
        <v>0</v>
      </c>
      <c r="L73" s="368">
        <v>0</v>
      </c>
      <c r="M73" s="369">
        <v>0</v>
      </c>
      <c r="N73" s="370">
        <v>0</v>
      </c>
      <c r="O73" s="367">
        <v>0</v>
      </c>
      <c r="P73" s="368">
        <v>0</v>
      </c>
      <c r="Q73" s="369">
        <v>0</v>
      </c>
      <c r="R73" s="369">
        <v>0</v>
      </c>
      <c r="S73" s="371">
        <v>0</v>
      </c>
      <c r="T73" s="115">
        <v>0</v>
      </c>
      <c r="U73" s="115">
        <v>0</v>
      </c>
      <c r="V73" s="373">
        <v>0</v>
      </c>
      <c r="W73" s="112"/>
    </row>
    <row r="74" spans="1:23" ht="15" customHeight="1" x14ac:dyDescent="0.25">
      <c r="A74" s="86" t="s">
        <v>247</v>
      </c>
      <c r="B74" s="87" t="s">
        <v>247</v>
      </c>
      <c r="C74" s="367">
        <v>9</v>
      </c>
      <c r="D74" s="368">
        <v>7</v>
      </c>
      <c r="E74" s="369">
        <v>0</v>
      </c>
      <c r="F74" s="365">
        <v>16</v>
      </c>
      <c r="G74" s="367" t="s">
        <v>98</v>
      </c>
      <c r="H74" s="368" t="s">
        <v>98</v>
      </c>
      <c r="I74" s="369">
        <v>0</v>
      </c>
      <c r="J74" s="369">
        <v>15</v>
      </c>
      <c r="K74" s="154">
        <v>6</v>
      </c>
      <c r="L74" s="368">
        <v>9</v>
      </c>
      <c r="M74" s="369">
        <v>0</v>
      </c>
      <c r="N74" s="370">
        <v>15</v>
      </c>
      <c r="O74" s="367" t="s">
        <v>98</v>
      </c>
      <c r="P74" s="368" t="s">
        <v>98</v>
      </c>
      <c r="Q74" s="369">
        <v>0</v>
      </c>
      <c r="R74" s="369">
        <v>12</v>
      </c>
      <c r="S74" s="371">
        <v>0.83333333333333337</v>
      </c>
      <c r="T74" s="115" t="s">
        <v>98</v>
      </c>
      <c r="U74" s="115">
        <v>0</v>
      </c>
      <c r="V74" s="373">
        <v>0.8</v>
      </c>
      <c r="W74" s="112"/>
    </row>
    <row r="75" spans="1:23" ht="15" customHeight="1" x14ac:dyDescent="0.25">
      <c r="A75" s="86" t="s">
        <v>173</v>
      </c>
      <c r="B75" s="87" t="s">
        <v>248</v>
      </c>
      <c r="C75" s="367" t="s">
        <v>98</v>
      </c>
      <c r="D75" s="368" t="s">
        <v>98</v>
      </c>
      <c r="E75" s="369">
        <v>0</v>
      </c>
      <c r="F75" s="365" t="s">
        <v>98</v>
      </c>
      <c r="G75" s="367">
        <v>0</v>
      </c>
      <c r="H75" s="368">
        <v>14</v>
      </c>
      <c r="I75" s="369">
        <v>0</v>
      </c>
      <c r="J75" s="369">
        <v>14</v>
      </c>
      <c r="K75" s="154" t="s">
        <v>98</v>
      </c>
      <c r="L75" s="368" t="s">
        <v>98</v>
      </c>
      <c r="M75" s="369">
        <v>0</v>
      </c>
      <c r="N75" s="370">
        <v>13</v>
      </c>
      <c r="O75" s="367">
        <v>0</v>
      </c>
      <c r="P75" s="368">
        <v>8</v>
      </c>
      <c r="Q75" s="369">
        <v>0</v>
      </c>
      <c r="R75" s="369">
        <v>8</v>
      </c>
      <c r="S75" s="371">
        <v>0</v>
      </c>
      <c r="T75" s="115">
        <v>0.5714285714285714</v>
      </c>
      <c r="U75" s="115">
        <v>0</v>
      </c>
      <c r="V75" s="373">
        <v>0.5714285714285714</v>
      </c>
      <c r="W75" s="112"/>
    </row>
    <row r="76" spans="1:23" ht="15" customHeight="1" x14ac:dyDescent="0.25">
      <c r="A76" s="86" t="s">
        <v>185</v>
      </c>
      <c r="B76" s="87" t="s">
        <v>249</v>
      </c>
      <c r="C76" s="367" t="s">
        <v>98</v>
      </c>
      <c r="D76" s="368" t="s">
        <v>98</v>
      </c>
      <c r="E76" s="369">
        <v>0</v>
      </c>
      <c r="F76" s="365" t="s">
        <v>98</v>
      </c>
      <c r="G76" s="367" t="s">
        <v>98</v>
      </c>
      <c r="H76" s="368" t="s">
        <v>98</v>
      </c>
      <c r="I76" s="369">
        <v>0</v>
      </c>
      <c r="J76" s="369">
        <v>5</v>
      </c>
      <c r="K76" s="154">
        <v>0</v>
      </c>
      <c r="L76" s="368" t="s">
        <v>98</v>
      </c>
      <c r="M76" s="369">
        <v>0</v>
      </c>
      <c r="N76" s="370" t="s">
        <v>98</v>
      </c>
      <c r="O76" s="367" t="s">
        <v>98</v>
      </c>
      <c r="P76" s="368" t="s">
        <v>98</v>
      </c>
      <c r="Q76" s="369">
        <v>0</v>
      </c>
      <c r="R76" s="369">
        <v>5</v>
      </c>
      <c r="S76" s="371">
        <v>1</v>
      </c>
      <c r="T76" s="115">
        <v>1</v>
      </c>
      <c r="U76" s="115">
        <v>0</v>
      </c>
      <c r="V76" s="373">
        <v>1</v>
      </c>
      <c r="W76" s="112"/>
    </row>
    <row r="77" spans="1:23" ht="15" customHeight="1" x14ac:dyDescent="0.25">
      <c r="A77" s="86" t="s">
        <v>185</v>
      </c>
      <c r="B77" s="87" t="s">
        <v>250</v>
      </c>
      <c r="C77" s="367" t="s">
        <v>98</v>
      </c>
      <c r="D77" s="368">
        <v>0</v>
      </c>
      <c r="E77" s="369">
        <v>0</v>
      </c>
      <c r="F77" s="365" t="s">
        <v>98</v>
      </c>
      <c r="G77" s="367" t="s">
        <v>98</v>
      </c>
      <c r="H77" s="368">
        <v>0</v>
      </c>
      <c r="I77" s="369">
        <v>0</v>
      </c>
      <c r="J77" s="369" t="s">
        <v>98</v>
      </c>
      <c r="K77" s="154">
        <v>0</v>
      </c>
      <c r="L77" s="368">
        <v>0</v>
      </c>
      <c r="M77" s="369">
        <v>0</v>
      </c>
      <c r="N77" s="370">
        <v>0</v>
      </c>
      <c r="O77" s="367" t="s">
        <v>98</v>
      </c>
      <c r="P77" s="368">
        <v>0</v>
      </c>
      <c r="Q77" s="369">
        <v>0</v>
      </c>
      <c r="R77" s="369" t="s">
        <v>98</v>
      </c>
      <c r="S77" s="371">
        <v>1</v>
      </c>
      <c r="T77" s="115">
        <v>0</v>
      </c>
      <c r="U77" s="115">
        <v>0</v>
      </c>
      <c r="V77" s="373">
        <v>1</v>
      </c>
      <c r="W77" s="112"/>
    </row>
    <row r="78" spans="1:23" ht="15" customHeight="1" x14ac:dyDescent="0.25">
      <c r="A78" s="86" t="s">
        <v>170</v>
      </c>
      <c r="B78" s="87" t="s">
        <v>251</v>
      </c>
      <c r="C78" s="367" t="s">
        <v>98</v>
      </c>
      <c r="D78" s="368" t="s">
        <v>98</v>
      </c>
      <c r="E78" s="369">
        <v>0</v>
      </c>
      <c r="F78" s="365">
        <v>7</v>
      </c>
      <c r="G78" s="367" t="s">
        <v>98</v>
      </c>
      <c r="H78" s="368" t="s">
        <v>98</v>
      </c>
      <c r="I78" s="369">
        <v>0</v>
      </c>
      <c r="J78" s="369" t="s">
        <v>98</v>
      </c>
      <c r="K78" s="154">
        <v>6</v>
      </c>
      <c r="L78" s="368">
        <v>0</v>
      </c>
      <c r="M78" s="369">
        <v>0</v>
      </c>
      <c r="N78" s="370">
        <v>6</v>
      </c>
      <c r="O78" s="367" t="s">
        <v>98</v>
      </c>
      <c r="P78" s="368">
        <v>0</v>
      </c>
      <c r="Q78" s="369">
        <v>0</v>
      </c>
      <c r="R78" s="369" t="s">
        <v>98</v>
      </c>
      <c r="S78" s="371">
        <v>0.66666666666666663</v>
      </c>
      <c r="T78" s="115">
        <v>0</v>
      </c>
      <c r="U78" s="115">
        <v>0</v>
      </c>
      <c r="V78" s="373">
        <v>0.5</v>
      </c>
      <c r="W78" s="112"/>
    </row>
    <row r="79" spans="1:23" ht="15" customHeight="1" x14ac:dyDescent="0.25">
      <c r="A79" s="86" t="s">
        <v>185</v>
      </c>
      <c r="B79" s="87" t="s">
        <v>252</v>
      </c>
      <c r="C79" s="367" t="s">
        <v>98</v>
      </c>
      <c r="D79" s="368">
        <v>0</v>
      </c>
      <c r="E79" s="369">
        <v>0</v>
      </c>
      <c r="F79" s="365" t="s">
        <v>98</v>
      </c>
      <c r="G79" s="367">
        <v>7</v>
      </c>
      <c r="H79" s="368">
        <v>0</v>
      </c>
      <c r="I79" s="369">
        <v>0</v>
      </c>
      <c r="J79" s="369">
        <v>7</v>
      </c>
      <c r="K79" s="154" t="s">
        <v>98</v>
      </c>
      <c r="L79" s="368">
        <v>0</v>
      </c>
      <c r="M79" s="369">
        <v>0</v>
      </c>
      <c r="N79" s="370" t="s">
        <v>98</v>
      </c>
      <c r="O79" s="367">
        <v>6</v>
      </c>
      <c r="P79" s="368">
        <v>0</v>
      </c>
      <c r="Q79" s="369">
        <v>0</v>
      </c>
      <c r="R79" s="369">
        <v>6</v>
      </c>
      <c r="S79" s="371">
        <v>0.8571428571428571</v>
      </c>
      <c r="T79" s="115">
        <v>0</v>
      </c>
      <c r="U79" s="115">
        <v>0</v>
      </c>
      <c r="V79" s="373">
        <v>0.8571428571428571</v>
      </c>
      <c r="W79" s="112"/>
    </row>
    <row r="80" spans="1:23" ht="15" customHeight="1" x14ac:dyDescent="0.25">
      <c r="A80" s="86" t="s">
        <v>168</v>
      </c>
      <c r="B80" s="87" t="s">
        <v>253</v>
      </c>
      <c r="C80" s="367" t="s">
        <v>98</v>
      </c>
      <c r="D80" s="368">
        <v>0</v>
      </c>
      <c r="E80" s="369">
        <v>0</v>
      </c>
      <c r="F80" s="365" t="s">
        <v>98</v>
      </c>
      <c r="G80" s="367" t="s">
        <v>98</v>
      </c>
      <c r="H80" s="368">
        <v>0</v>
      </c>
      <c r="I80" s="369">
        <v>0</v>
      </c>
      <c r="J80" s="369" t="s">
        <v>98</v>
      </c>
      <c r="K80" s="154" t="s">
        <v>98</v>
      </c>
      <c r="L80" s="368">
        <v>0</v>
      </c>
      <c r="M80" s="369">
        <v>0</v>
      </c>
      <c r="N80" s="370" t="s">
        <v>98</v>
      </c>
      <c r="O80" s="367" t="s">
        <v>98</v>
      </c>
      <c r="P80" s="368">
        <v>0</v>
      </c>
      <c r="Q80" s="369">
        <v>0</v>
      </c>
      <c r="R80" s="369" t="s">
        <v>98</v>
      </c>
      <c r="S80" s="371">
        <v>1</v>
      </c>
      <c r="T80" s="115">
        <v>0</v>
      </c>
      <c r="U80" s="115">
        <v>0</v>
      </c>
      <c r="V80" s="373">
        <v>1</v>
      </c>
      <c r="W80" s="112"/>
    </row>
    <row r="81" spans="1:23" ht="15" customHeight="1" x14ac:dyDescent="0.25">
      <c r="A81" s="86" t="s">
        <v>170</v>
      </c>
      <c r="B81" s="88" t="s">
        <v>254</v>
      </c>
      <c r="C81" s="367">
        <v>0</v>
      </c>
      <c r="D81" s="368">
        <v>0</v>
      </c>
      <c r="E81" s="369">
        <v>0</v>
      </c>
      <c r="F81" s="365">
        <v>0</v>
      </c>
      <c r="G81" s="367" t="s">
        <v>98</v>
      </c>
      <c r="H81" s="368">
        <v>0</v>
      </c>
      <c r="I81" s="369">
        <v>0</v>
      </c>
      <c r="J81" s="369" t="s">
        <v>98</v>
      </c>
      <c r="K81" s="154" t="s">
        <v>98</v>
      </c>
      <c r="L81" s="368">
        <v>0</v>
      </c>
      <c r="M81" s="369">
        <v>0</v>
      </c>
      <c r="N81" s="370" t="s">
        <v>98</v>
      </c>
      <c r="O81" s="367">
        <v>0</v>
      </c>
      <c r="P81" s="368">
        <v>0</v>
      </c>
      <c r="Q81" s="369">
        <v>0</v>
      </c>
      <c r="R81" s="369">
        <v>0</v>
      </c>
      <c r="S81" s="371">
        <v>0</v>
      </c>
      <c r="T81" s="115">
        <v>0</v>
      </c>
      <c r="U81" s="115">
        <v>0</v>
      </c>
      <c r="V81" s="373">
        <v>0</v>
      </c>
      <c r="W81" s="112"/>
    </row>
    <row r="82" spans="1:23" ht="15" customHeight="1" x14ac:dyDescent="0.25">
      <c r="A82" s="86" t="s">
        <v>170</v>
      </c>
      <c r="B82" s="88" t="s">
        <v>255</v>
      </c>
      <c r="C82" s="367" t="s">
        <v>98</v>
      </c>
      <c r="D82" s="368">
        <v>0</v>
      </c>
      <c r="E82" s="369" t="s">
        <v>98</v>
      </c>
      <c r="F82" s="365" t="s">
        <v>98</v>
      </c>
      <c r="G82" s="367">
        <v>0</v>
      </c>
      <c r="H82" s="368">
        <v>0</v>
      </c>
      <c r="I82" s="369">
        <v>0</v>
      </c>
      <c r="J82" s="369">
        <v>0</v>
      </c>
      <c r="K82" s="154" t="s">
        <v>98</v>
      </c>
      <c r="L82" s="368">
        <v>0</v>
      </c>
      <c r="M82" s="369" t="s">
        <v>98</v>
      </c>
      <c r="N82" s="370" t="s">
        <v>98</v>
      </c>
      <c r="O82" s="367">
        <v>0</v>
      </c>
      <c r="P82" s="368">
        <v>0</v>
      </c>
      <c r="Q82" s="369">
        <v>0</v>
      </c>
      <c r="R82" s="369">
        <v>0</v>
      </c>
      <c r="S82" s="371">
        <v>0</v>
      </c>
      <c r="T82" s="115">
        <v>0</v>
      </c>
      <c r="U82" s="115">
        <v>0</v>
      </c>
      <c r="V82" s="373">
        <v>0</v>
      </c>
      <c r="W82" s="112"/>
    </row>
    <row r="83" spans="1:23" ht="15" customHeight="1" x14ac:dyDescent="0.25">
      <c r="A83" s="86" t="s">
        <v>188</v>
      </c>
      <c r="B83" s="87" t="s">
        <v>256</v>
      </c>
      <c r="C83" s="367" t="s">
        <v>98</v>
      </c>
      <c r="D83" s="368">
        <v>321</v>
      </c>
      <c r="E83" s="369" t="s">
        <v>98</v>
      </c>
      <c r="F83" s="365">
        <v>330</v>
      </c>
      <c r="G83" s="367" t="s">
        <v>98</v>
      </c>
      <c r="H83" s="368" t="s">
        <v>98</v>
      </c>
      <c r="I83" s="369">
        <v>0</v>
      </c>
      <c r="J83" s="369">
        <v>19</v>
      </c>
      <c r="K83" s="154" t="s">
        <v>98</v>
      </c>
      <c r="L83" s="368">
        <v>389</v>
      </c>
      <c r="M83" s="369" t="s">
        <v>98</v>
      </c>
      <c r="N83" s="370">
        <v>397</v>
      </c>
      <c r="O83" s="367">
        <v>0</v>
      </c>
      <c r="P83" s="368">
        <v>0</v>
      </c>
      <c r="Q83" s="369">
        <v>0</v>
      </c>
      <c r="R83" s="369">
        <v>0</v>
      </c>
      <c r="S83" s="371">
        <v>0</v>
      </c>
      <c r="T83" s="115">
        <v>0</v>
      </c>
      <c r="U83" s="115">
        <v>0</v>
      </c>
      <c r="V83" s="373">
        <v>0</v>
      </c>
      <c r="W83" s="112"/>
    </row>
    <row r="84" spans="1:23" ht="15" customHeight="1" x14ac:dyDescent="0.25">
      <c r="A84" s="86" t="s">
        <v>185</v>
      </c>
      <c r="B84" s="87" t="s">
        <v>257</v>
      </c>
      <c r="C84" s="367" t="s">
        <v>98</v>
      </c>
      <c r="D84" s="368" t="s">
        <v>98</v>
      </c>
      <c r="E84" s="369">
        <v>0</v>
      </c>
      <c r="F84" s="365">
        <v>13</v>
      </c>
      <c r="G84" s="367">
        <v>0</v>
      </c>
      <c r="H84" s="368">
        <v>0</v>
      </c>
      <c r="I84" s="369">
        <v>0</v>
      </c>
      <c r="J84" s="369">
        <v>0</v>
      </c>
      <c r="K84" s="154" t="s">
        <v>98</v>
      </c>
      <c r="L84" s="368" t="s">
        <v>98</v>
      </c>
      <c r="M84" s="369">
        <v>0</v>
      </c>
      <c r="N84" s="370">
        <v>13</v>
      </c>
      <c r="O84" s="367">
        <v>0</v>
      </c>
      <c r="P84" s="368">
        <v>0</v>
      </c>
      <c r="Q84" s="369">
        <v>0</v>
      </c>
      <c r="R84" s="369">
        <v>0</v>
      </c>
      <c r="S84" s="371">
        <v>0</v>
      </c>
      <c r="T84" s="115">
        <v>0</v>
      </c>
      <c r="U84" s="115">
        <v>0</v>
      </c>
      <c r="V84" s="373">
        <v>0</v>
      </c>
      <c r="W84" s="112"/>
    </row>
    <row r="85" spans="1:23" ht="15" customHeight="1" x14ac:dyDescent="0.25">
      <c r="A85" s="86" t="s">
        <v>178</v>
      </c>
      <c r="B85" s="87" t="s">
        <v>258</v>
      </c>
      <c r="C85" s="367" t="s">
        <v>98</v>
      </c>
      <c r="D85" s="368" t="s">
        <v>98</v>
      </c>
      <c r="E85" s="369">
        <v>0</v>
      </c>
      <c r="F85" s="365">
        <v>24</v>
      </c>
      <c r="G85" s="367" t="s">
        <v>98</v>
      </c>
      <c r="H85" s="368" t="s">
        <v>98</v>
      </c>
      <c r="I85" s="369">
        <v>0</v>
      </c>
      <c r="J85" s="369">
        <v>11</v>
      </c>
      <c r="K85" s="154" t="s">
        <v>98</v>
      </c>
      <c r="L85" s="368" t="s">
        <v>98</v>
      </c>
      <c r="M85" s="369">
        <v>0</v>
      </c>
      <c r="N85" s="370">
        <v>60</v>
      </c>
      <c r="O85" s="367" t="s">
        <v>98</v>
      </c>
      <c r="P85" s="368" t="s">
        <v>98</v>
      </c>
      <c r="Q85" s="369">
        <v>0</v>
      </c>
      <c r="R85" s="369">
        <v>8</v>
      </c>
      <c r="S85" s="371">
        <v>1</v>
      </c>
      <c r="T85" s="115">
        <v>0.7</v>
      </c>
      <c r="U85" s="115">
        <v>0</v>
      </c>
      <c r="V85" s="373">
        <v>0.72727272727272729</v>
      </c>
      <c r="W85" s="112"/>
    </row>
    <row r="86" spans="1:23" ht="15" customHeight="1" x14ac:dyDescent="0.25">
      <c r="A86" s="86" t="s">
        <v>221</v>
      </c>
      <c r="B86" s="87" t="s">
        <v>259</v>
      </c>
      <c r="C86" s="367">
        <v>0</v>
      </c>
      <c r="D86" s="368">
        <v>21</v>
      </c>
      <c r="E86" s="369">
        <v>0</v>
      </c>
      <c r="F86" s="365">
        <v>21</v>
      </c>
      <c r="G86" s="367" t="s">
        <v>98</v>
      </c>
      <c r="H86" s="368" t="s">
        <v>98</v>
      </c>
      <c r="I86" s="369">
        <v>0</v>
      </c>
      <c r="J86" s="369">
        <v>25</v>
      </c>
      <c r="K86" s="154" t="s">
        <v>98</v>
      </c>
      <c r="L86" s="368" t="s">
        <v>98</v>
      </c>
      <c r="M86" s="369">
        <v>0</v>
      </c>
      <c r="N86" s="370">
        <v>26</v>
      </c>
      <c r="O86" s="367">
        <v>0</v>
      </c>
      <c r="P86" s="368">
        <v>11</v>
      </c>
      <c r="Q86" s="369">
        <v>0</v>
      </c>
      <c r="R86" s="369">
        <v>11</v>
      </c>
      <c r="S86" s="371">
        <v>0</v>
      </c>
      <c r="T86" s="115" t="s">
        <v>98</v>
      </c>
      <c r="U86" s="115">
        <v>0</v>
      </c>
      <c r="V86" s="373">
        <v>0.44</v>
      </c>
      <c r="W86" s="112"/>
    </row>
    <row r="87" spans="1:23" ht="15" customHeight="1" x14ac:dyDescent="0.25">
      <c r="A87" s="86" t="s">
        <v>178</v>
      </c>
      <c r="B87" s="87" t="s">
        <v>260</v>
      </c>
      <c r="C87" s="367" t="s">
        <v>98</v>
      </c>
      <c r="D87" s="368" t="s">
        <v>98</v>
      </c>
      <c r="E87" s="369">
        <v>0</v>
      </c>
      <c r="F87" s="365">
        <v>18</v>
      </c>
      <c r="G87" s="367" t="s">
        <v>98</v>
      </c>
      <c r="H87" s="368" t="s">
        <v>98</v>
      </c>
      <c r="I87" s="369">
        <v>0</v>
      </c>
      <c r="J87" s="369">
        <v>33</v>
      </c>
      <c r="K87" s="154">
        <v>7</v>
      </c>
      <c r="L87" s="368">
        <v>69</v>
      </c>
      <c r="M87" s="369">
        <v>0</v>
      </c>
      <c r="N87" s="370">
        <v>76</v>
      </c>
      <c r="O87" s="367" t="s">
        <v>98</v>
      </c>
      <c r="P87" s="368" t="s">
        <v>98</v>
      </c>
      <c r="Q87" s="369">
        <v>0</v>
      </c>
      <c r="R87" s="369">
        <v>32</v>
      </c>
      <c r="S87" s="371">
        <v>1.3333333333333333</v>
      </c>
      <c r="T87" s="115">
        <v>0.93333333333333335</v>
      </c>
      <c r="U87" s="115">
        <v>0</v>
      </c>
      <c r="V87" s="373">
        <v>0.96969696969696972</v>
      </c>
      <c r="W87" s="112"/>
    </row>
    <row r="88" spans="1:23" ht="15" customHeight="1" x14ac:dyDescent="0.25">
      <c r="A88" s="86" t="s">
        <v>185</v>
      </c>
      <c r="B88" s="87" t="s">
        <v>261</v>
      </c>
      <c r="C88" s="367" t="s">
        <v>98</v>
      </c>
      <c r="D88" s="368" t="s">
        <v>98</v>
      </c>
      <c r="E88" s="369">
        <v>0</v>
      </c>
      <c r="F88" s="365">
        <v>8</v>
      </c>
      <c r="G88" s="367">
        <v>0</v>
      </c>
      <c r="H88" s="368">
        <v>6</v>
      </c>
      <c r="I88" s="369">
        <v>0</v>
      </c>
      <c r="J88" s="369">
        <v>6</v>
      </c>
      <c r="K88" s="154" t="s">
        <v>98</v>
      </c>
      <c r="L88" s="368" t="s">
        <v>98</v>
      </c>
      <c r="M88" s="369">
        <v>0</v>
      </c>
      <c r="N88" s="370">
        <v>11</v>
      </c>
      <c r="O88" s="367">
        <v>0</v>
      </c>
      <c r="P88" s="368">
        <v>5</v>
      </c>
      <c r="Q88" s="369">
        <v>0</v>
      </c>
      <c r="R88" s="369">
        <v>5</v>
      </c>
      <c r="S88" s="371">
        <v>0</v>
      </c>
      <c r="T88" s="115">
        <v>0.83333333333333337</v>
      </c>
      <c r="U88" s="115">
        <v>0</v>
      </c>
      <c r="V88" s="373">
        <v>0.83333333333333337</v>
      </c>
      <c r="W88" s="112"/>
    </row>
    <row r="89" spans="1:23" ht="15" customHeight="1" x14ac:dyDescent="0.25">
      <c r="A89" s="86" t="s">
        <v>232</v>
      </c>
      <c r="B89" s="87" t="s">
        <v>262</v>
      </c>
      <c r="C89" s="367">
        <v>0</v>
      </c>
      <c r="D89" s="368" t="s">
        <v>98</v>
      </c>
      <c r="E89" s="369">
        <v>0</v>
      </c>
      <c r="F89" s="365" t="s">
        <v>98</v>
      </c>
      <c r="G89" s="367">
        <v>0</v>
      </c>
      <c r="H89" s="368">
        <v>0</v>
      </c>
      <c r="I89" s="369">
        <v>0</v>
      </c>
      <c r="J89" s="369">
        <v>0</v>
      </c>
      <c r="K89" s="154">
        <v>0</v>
      </c>
      <c r="L89" s="368" t="s">
        <v>98</v>
      </c>
      <c r="M89" s="369">
        <v>0</v>
      </c>
      <c r="N89" s="370" t="s">
        <v>98</v>
      </c>
      <c r="O89" s="367">
        <v>0</v>
      </c>
      <c r="P89" s="368">
        <v>0</v>
      </c>
      <c r="Q89" s="369">
        <v>0</v>
      </c>
      <c r="R89" s="369">
        <v>0</v>
      </c>
      <c r="S89" s="371">
        <v>0</v>
      </c>
      <c r="T89" s="115">
        <v>0</v>
      </c>
      <c r="U89" s="115">
        <v>0</v>
      </c>
      <c r="V89" s="373">
        <v>0</v>
      </c>
      <c r="W89" s="112"/>
    </row>
    <row r="90" spans="1:23" ht="15" customHeight="1" x14ac:dyDescent="0.25">
      <c r="A90" s="86" t="s">
        <v>247</v>
      </c>
      <c r="B90" s="87" t="s">
        <v>263</v>
      </c>
      <c r="C90" s="367">
        <v>0</v>
      </c>
      <c r="D90" s="368">
        <v>0</v>
      </c>
      <c r="E90" s="369">
        <v>0</v>
      </c>
      <c r="F90" s="365">
        <v>0</v>
      </c>
      <c r="G90" s="367">
        <v>5</v>
      </c>
      <c r="H90" s="368">
        <v>5</v>
      </c>
      <c r="I90" s="369">
        <v>0</v>
      </c>
      <c r="J90" s="369">
        <v>10</v>
      </c>
      <c r="K90" s="154" t="s">
        <v>98</v>
      </c>
      <c r="L90" s="368" t="s">
        <v>98</v>
      </c>
      <c r="M90" s="369">
        <v>0</v>
      </c>
      <c r="N90" s="370">
        <v>8</v>
      </c>
      <c r="O90" s="367" t="s">
        <v>98</v>
      </c>
      <c r="P90" s="368" t="s">
        <v>98</v>
      </c>
      <c r="Q90" s="369">
        <v>0</v>
      </c>
      <c r="R90" s="369">
        <v>9</v>
      </c>
      <c r="S90" s="371" t="s">
        <v>98</v>
      </c>
      <c r="T90" s="115" t="s">
        <v>98</v>
      </c>
      <c r="U90" s="115">
        <v>0</v>
      </c>
      <c r="V90" s="373">
        <v>0.9</v>
      </c>
      <c r="W90" s="112"/>
    </row>
    <row r="91" spans="1:23" ht="15" customHeight="1" x14ac:dyDescent="0.25">
      <c r="A91" s="86" t="s">
        <v>247</v>
      </c>
      <c r="B91" s="89" t="s">
        <v>264</v>
      </c>
      <c r="C91" s="367" t="s">
        <v>98</v>
      </c>
      <c r="D91" s="368" t="s">
        <v>98</v>
      </c>
      <c r="E91" s="369">
        <v>0</v>
      </c>
      <c r="F91" s="365">
        <v>8</v>
      </c>
      <c r="G91" s="367">
        <v>0</v>
      </c>
      <c r="H91" s="368">
        <v>0</v>
      </c>
      <c r="I91" s="369">
        <v>0</v>
      </c>
      <c r="J91" s="369">
        <v>0</v>
      </c>
      <c r="K91" s="154" t="s">
        <v>98</v>
      </c>
      <c r="L91" s="368" t="s">
        <v>98</v>
      </c>
      <c r="M91" s="369">
        <v>0</v>
      </c>
      <c r="N91" s="370">
        <v>11</v>
      </c>
      <c r="O91" s="367">
        <v>0</v>
      </c>
      <c r="P91" s="368">
        <v>0</v>
      </c>
      <c r="Q91" s="369">
        <v>0</v>
      </c>
      <c r="R91" s="369">
        <v>0</v>
      </c>
      <c r="S91" s="371">
        <v>0</v>
      </c>
      <c r="T91" s="115">
        <v>0</v>
      </c>
      <c r="U91" s="115">
        <v>0</v>
      </c>
      <c r="V91" s="373">
        <v>0</v>
      </c>
      <c r="W91" s="112"/>
    </row>
    <row r="92" spans="1:23" ht="15" customHeight="1" x14ac:dyDescent="0.25">
      <c r="A92" s="86" t="s">
        <v>168</v>
      </c>
      <c r="B92" s="87" t="s">
        <v>265</v>
      </c>
      <c r="C92" s="367">
        <v>26</v>
      </c>
      <c r="D92" s="368">
        <v>20</v>
      </c>
      <c r="E92" s="369">
        <v>0</v>
      </c>
      <c r="F92" s="365">
        <v>46</v>
      </c>
      <c r="G92" s="367">
        <v>18</v>
      </c>
      <c r="H92" s="368">
        <v>26</v>
      </c>
      <c r="I92" s="369">
        <v>0</v>
      </c>
      <c r="J92" s="369">
        <v>44</v>
      </c>
      <c r="K92" s="154">
        <v>28</v>
      </c>
      <c r="L92" s="368">
        <v>23</v>
      </c>
      <c r="M92" s="369">
        <v>0</v>
      </c>
      <c r="N92" s="370">
        <v>51</v>
      </c>
      <c r="O92" s="367">
        <v>12</v>
      </c>
      <c r="P92" s="368">
        <v>17</v>
      </c>
      <c r="Q92" s="369">
        <v>0</v>
      </c>
      <c r="R92" s="369">
        <v>29</v>
      </c>
      <c r="S92" s="371">
        <v>0.66666666666666663</v>
      </c>
      <c r="T92" s="115">
        <v>0.65384615384615385</v>
      </c>
      <c r="U92" s="115">
        <v>0</v>
      </c>
      <c r="V92" s="373">
        <v>0.65909090909090906</v>
      </c>
      <c r="W92" s="112"/>
    </row>
    <row r="93" spans="1:23" ht="15" customHeight="1" x14ac:dyDescent="0.25">
      <c r="A93" s="86" t="s">
        <v>185</v>
      </c>
      <c r="B93" s="87" t="s">
        <v>266</v>
      </c>
      <c r="C93" s="367">
        <v>0</v>
      </c>
      <c r="D93" s="368" t="s">
        <v>98</v>
      </c>
      <c r="E93" s="369">
        <v>0</v>
      </c>
      <c r="F93" s="365" t="s">
        <v>98</v>
      </c>
      <c r="G93" s="367">
        <v>0</v>
      </c>
      <c r="H93" s="368">
        <v>0</v>
      </c>
      <c r="I93" s="369">
        <v>0</v>
      </c>
      <c r="J93" s="369">
        <v>0</v>
      </c>
      <c r="K93" s="154">
        <v>0</v>
      </c>
      <c r="L93" s="368" t="s">
        <v>98</v>
      </c>
      <c r="M93" s="369">
        <v>0</v>
      </c>
      <c r="N93" s="370" t="s">
        <v>98</v>
      </c>
      <c r="O93" s="367">
        <v>0</v>
      </c>
      <c r="P93" s="368">
        <v>0</v>
      </c>
      <c r="Q93" s="369">
        <v>0</v>
      </c>
      <c r="R93" s="369">
        <v>0</v>
      </c>
      <c r="S93" s="371">
        <v>0</v>
      </c>
      <c r="T93" s="115">
        <v>0</v>
      </c>
      <c r="U93" s="115">
        <v>0</v>
      </c>
      <c r="V93" s="373">
        <v>0</v>
      </c>
      <c r="W93" s="112"/>
    </row>
    <row r="94" spans="1:23" ht="15" customHeight="1" x14ac:dyDescent="0.25">
      <c r="A94" s="86" t="s">
        <v>178</v>
      </c>
      <c r="B94" s="87" t="s">
        <v>267</v>
      </c>
      <c r="C94" s="367">
        <v>0</v>
      </c>
      <c r="D94" s="368">
        <v>14</v>
      </c>
      <c r="E94" s="369">
        <v>0</v>
      </c>
      <c r="F94" s="365">
        <v>14</v>
      </c>
      <c r="G94" s="367">
        <v>0</v>
      </c>
      <c r="H94" s="368">
        <v>0</v>
      </c>
      <c r="I94" s="369">
        <v>0</v>
      </c>
      <c r="J94" s="369">
        <v>0</v>
      </c>
      <c r="K94" s="154">
        <v>0</v>
      </c>
      <c r="L94" s="368">
        <v>16</v>
      </c>
      <c r="M94" s="369">
        <v>0</v>
      </c>
      <c r="N94" s="370">
        <v>16</v>
      </c>
      <c r="O94" s="367">
        <v>0</v>
      </c>
      <c r="P94" s="368">
        <v>0</v>
      </c>
      <c r="Q94" s="369">
        <v>0</v>
      </c>
      <c r="R94" s="369">
        <v>0</v>
      </c>
      <c r="S94" s="371">
        <v>0</v>
      </c>
      <c r="T94" s="115">
        <v>0</v>
      </c>
      <c r="U94" s="115">
        <v>0</v>
      </c>
      <c r="V94" s="373">
        <v>0</v>
      </c>
      <c r="W94" s="112"/>
    </row>
    <row r="95" spans="1:23" ht="15" customHeight="1" x14ac:dyDescent="0.25">
      <c r="A95" s="86" t="s">
        <v>200</v>
      </c>
      <c r="B95" s="87" t="s">
        <v>268</v>
      </c>
      <c r="C95" s="367">
        <v>156</v>
      </c>
      <c r="D95" s="368" t="s">
        <v>98</v>
      </c>
      <c r="E95" s="369" t="s">
        <v>98</v>
      </c>
      <c r="F95" s="365">
        <v>258</v>
      </c>
      <c r="G95" s="367">
        <v>180</v>
      </c>
      <c r="H95" s="368">
        <v>122</v>
      </c>
      <c r="I95" s="369">
        <v>0</v>
      </c>
      <c r="J95" s="369">
        <v>302</v>
      </c>
      <c r="K95" s="154">
        <v>85</v>
      </c>
      <c r="L95" s="368" t="s">
        <v>98</v>
      </c>
      <c r="M95" s="369" t="s">
        <v>98</v>
      </c>
      <c r="N95" s="370">
        <v>147</v>
      </c>
      <c r="O95" s="367">
        <v>129</v>
      </c>
      <c r="P95" s="368">
        <v>95</v>
      </c>
      <c r="Q95" s="369">
        <v>0</v>
      </c>
      <c r="R95" s="369">
        <v>224</v>
      </c>
      <c r="S95" s="371">
        <v>0.71666666666666667</v>
      </c>
      <c r="T95" s="115">
        <v>0.77868852459016391</v>
      </c>
      <c r="U95" s="115">
        <v>0</v>
      </c>
      <c r="V95" s="373">
        <v>0.74172185430463577</v>
      </c>
      <c r="W95" s="112"/>
    </row>
    <row r="96" spans="1:23" ht="15" customHeight="1" x14ac:dyDescent="0.25">
      <c r="A96" s="86" t="s">
        <v>211</v>
      </c>
      <c r="B96" s="87" t="s">
        <v>269</v>
      </c>
      <c r="C96" s="367">
        <v>0</v>
      </c>
      <c r="D96" s="368" t="s">
        <v>98</v>
      </c>
      <c r="E96" s="369">
        <v>0</v>
      </c>
      <c r="F96" s="365" t="s">
        <v>98</v>
      </c>
      <c r="G96" s="367">
        <v>0</v>
      </c>
      <c r="H96" s="368" t="s">
        <v>98</v>
      </c>
      <c r="I96" s="369">
        <v>0</v>
      </c>
      <c r="J96" s="369" t="s">
        <v>98</v>
      </c>
      <c r="K96" s="154">
        <v>0</v>
      </c>
      <c r="L96" s="368" t="s">
        <v>98</v>
      </c>
      <c r="M96" s="369">
        <v>0</v>
      </c>
      <c r="N96" s="370" t="s">
        <v>98</v>
      </c>
      <c r="O96" s="367">
        <v>0</v>
      </c>
      <c r="P96" s="368" t="s">
        <v>98</v>
      </c>
      <c r="Q96" s="369">
        <v>0</v>
      </c>
      <c r="R96" s="369" t="s">
        <v>98</v>
      </c>
      <c r="S96" s="371">
        <v>0</v>
      </c>
      <c r="T96" s="115">
        <v>0.25</v>
      </c>
      <c r="U96" s="115">
        <v>0</v>
      </c>
      <c r="V96" s="373">
        <v>0.25</v>
      </c>
      <c r="W96" s="112"/>
    </row>
    <row r="97" spans="1:23" ht="15" customHeight="1" x14ac:dyDescent="0.25">
      <c r="A97" s="86" t="s">
        <v>244</v>
      </c>
      <c r="B97" s="87" t="s">
        <v>270</v>
      </c>
      <c r="C97" s="367">
        <v>0</v>
      </c>
      <c r="D97" s="368">
        <v>0</v>
      </c>
      <c r="E97" s="369">
        <v>0</v>
      </c>
      <c r="F97" s="365">
        <v>0</v>
      </c>
      <c r="G97" s="367">
        <v>0</v>
      </c>
      <c r="H97" s="368">
        <v>0</v>
      </c>
      <c r="I97" s="369">
        <v>0</v>
      </c>
      <c r="J97" s="369">
        <v>0</v>
      </c>
      <c r="K97" s="154">
        <v>0</v>
      </c>
      <c r="L97" s="368">
        <v>0</v>
      </c>
      <c r="M97" s="369">
        <v>0</v>
      </c>
      <c r="N97" s="370">
        <v>0</v>
      </c>
      <c r="O97" s="367">
        <v>0</v>
      </c>
      <c r="P97" s="368">
        <v>0</v>
      </c>
      <c r="Q97" s="369">
        <v>0</v>
      </c>
      <c r="R97" s="369">
        <v>0</v>
      </c>
      <c r="S97" s="371">
        <v>0</v>
      </c>
      <c r="T97" s="115">
        <v>0</v>
      </c>
      <c r="U97" s="115">
        <v>0</v>
      </c>
      <c r="V97" s="373">
        <v>0</v>
      </c>
      <c r="W97" s="112"/>
    </row>
    <row r="98" spans="1:23" ht="15" customHeight="1" x14ac:dyDescent="0.25">
      <c r="A98" s="86" t="s">
        <v>221</v>
      </c>
      <c r="B98" s="87" t="s">
        <v>271</v>
      </c>
      <c r="C98" s="367">
        <v>0</v>
      </c>
      <c r="D98" s="368" t="s">
        <v>98</v>
      </c>
      <c r="E98" s="369">
        <v>0</v>
      </c>
      <c r="F98" s="365" t="s">
        <v>98</v>
      </c>
      <c r="G98" s="367">
        <v>0</v>
      </c>
      <c r="H98" s="368" t="s">
        <v>98</v>
      </c>
      <c r="I98" s="369">
        <v>0</v>
      </c>
      <c r="J98" s="369" t="s">
        <v>98</v>
      </c>
      <c r="K98" s="154">
        <v>0</v>
      </c>
      <c r="L98" s="368">
        <v>13</v>
      </c>
      <c r="M98" s="369">
        <v>0</v>
      </c>
      <c r="N98" s="370">
        <v>13</v>
      </c>
      <c r="O98" s="367">
        <v>0</v>
      </c>
      <c r="P98" s="368">
        <v>0</v>
      </c>
      <c r="Q98" s="369">
        <v>0</v>
      </c>
      <c r="R98" s="369">
        <v>0</v>
      </c>
      <c r="S98" s="371">
        <v>0</v>
      </c>
      <c r="T98" s="115">
        <v>0</v>
      </c>
      <c r="U98" s="115">
        <v>0</v>
      </c>
      <c r="V98" s="373">
        <v>0</v>
      </c>
      <c r="W98" s="112"/>
    </row>
    <row r="99" spans="1:23" ht="15" customHeight="1" x14ac:dyDescent="0.25">
      <c r="A99" s="86" t="s">
        <v>170</v>
      </c>
      <c r="B99" s="87" t="s">
        <v>272</v>
      </c>
      <c r="C99" s="367">
        <v>1157</v>
      </c>
      <c r="D99" s="368" t="s">
        <v>98</v>
      </c>
      <c r="E99" s="369" t="s">
        <v>98</v>
      </c>
      <c r="F99" s="365">
        <v>1204</v>
      </c>
      <c r="G99" s="367">
        <v>1123</v>
      </c>
      <c r="H99" s="368">
        <v>57</v>
      </c>
      <c r="I99" s="369">
        <v>0</v>
      </c>
      <c r="J99" s="369">
        <v>1180</v>
      </c>
      <c r="K99" s="154">
        <v>1458</v>
      </c>
      <c r="L99" s="368" t="s">
        <v>98</v>
      </c>
      <c r="M99" s="369" t="s">
        <v>98</v>
      </c>
      <c r="N99" s="370">
        <v>1508</v>
      </c>
      <c r="O99" s="367">
        <v>767</v>
      </c>
      <c r="P99" s="368">
        <v>30</v>
      </c>
      <c r="Q99" s="369">
        <v>0</v>
      </c>
      <c r="R99" s="369">
        <v>797</v>
      </c>
      <c r="S99" s="371">
        <v>0.68299198575244879</v>
      </c>
      <c r="T99" s="115">
        <v>0.52631578947368418</v>
      </c>
      <c r="U99" s="115">
        <v>0</v>
      </c>
      <c r="V99" s="373">
        <v>0.67542372881355928</v>
      </c>
      <c r="W99" s="112"/>
    </row>
    <row r="100" spans="1:23" ht="15" customHeight="1" x14ac:dyDescent="0.25">
      <c r="A100" s="86" t="s">
        <v>170</v>
      </c>
      <c r="B100" s="87" t="s">
        <v>273</v>
      </c>
      <c r="C100" s="367">
        <v>12</v>
      </c>
      <c r="D100" s="368">
        <v>0</v>
      </c>
      <c r="E100" s="369">
        <v>0</v>
      </c>
      <c r="F100" s="365">
        <v>12</v>
      </c>
      <c r="G100" s="367">
        <v>9</v>
      </c>
      <c r="H100" s="368">
        <v>0</v>
      </c>
      <c r="I100" s="369">
        <v>0</v>
      </c>
      <c r="J100" s="369">
        <v>9</v>
      </c>
      <c r="K100" s="154">
        <v>21</v>
      </c>
      <c r="L100" s="368">
        <v>0</v>
      </c>
      <c r="M100" s="369">
        <v>0</v>
      </c>
      <c r="N100" s="370">
        <v>21</v>
      </c>
      <c r="O100" s="367">
        <v>7</v>
      </c>
      <c r="P100" s="368">
        <v>0</v>
      </c>
      <c r="Q100" s="369">
        <v>0</v>
      </c>
      <c r="R100" s="369">
        <v>7</v>
      </c>
      <c r="S100" s="371">
        <v>0.77777777777777779</v>
      </c>
      <c r="T100" s="115">
        <v>0</v>
      </c>
      <c r="U100" s="115">
        <v>0</v>
      </c>
      <c r="V100" s="373">
        <v>0.77777777777777779</v>
      </c>
      <c r="W100" s="112"/>
    </row>
    <row r="101" spans="1:23" ht="15" customHeight="1" x14ac:dyDescent="0.25">
      <c r="A101" s="86" t="s">
        <v>170</v>
      </c>
      <c r="B101" s="87" t="s">
        <v>274</v>
      </c>
      <c r="C101" s="367">
        <v>140</v>
      </c>
      <c r="D101" s="368">
        <v>22</v>
      </c>
      <c r="E101" s="369">
        <v>0</v>
      </c>
      <c r="F101" s="365">
        <v>162</v>
      </c>
      <c r="G101" s="367">
        <v>178</v>
      </c>
      <c r="H101" s="368">
        <v>28</v>
      </c>
      <c r="I101" s="369">
        <v>0</v>
      </c>
      <c r="J101" s="369">
        <v>206</v>
      </c>
      <c r="K101" s="154">
        <v>155</v>
      </c>
      <c r="L101" s="368">
        <v>22</v>
      </c>
      <c r="M101" s="369">
        <v>0</v>
      </c>
      <c r="N101" s="370">
        <v>177</v>
      </c>
      <c r="O101" s="367">
        <v>113</v>
      </c>
      <c r="P101" s="368">
        <v>15</v>
      </c>
      <c r="Q101" s="369">
        <v>0</v>
      </c>
      <c r="R101" s="369">
        <v>128</v>
      </c>
      <c r="S101" s="371">
        <v>0.6348314606741573</v>
      </c>
      <c r="T101" s="115">
        <v>0.5357142857142857</v>
      </c>
      <c r="U101" s="115">
        <v>0</v>
      </c>
      <c r="V101" s="373">
        <v>0.62135922330097082</v>
      </c>
      <c r="W101" s="112"/>
    </row>
    <row r="102" spans="1:23" ht="15" customHeight="1" x14ac:dyDescent="0.25">
      <c r="A102" s="86" t="s">
        <v>170</v>
      </c>
      <c r="B102" s="87" t="s">
        <v>275</v>
      </c>
      <c r="C102" s="367">
        <v>0</v>
      </c>
      <c r="D102" s="368">
        <v>0</v>
      </c>
      <c r="E102" s="369">
        <v>0</v>
      </c>
      <c r="F102" s="365">
        <v>0</v>
      </c>
      <c r="G102" s="367">
        <v>0</v>
      </c>
      <c r="H102" s="368">
        <v>0</v>
      </c>
      <c r="I102" s="369">
        <v>0</v>
      </c>
      <c r="J102" s="369">
        <v>0</v>
      </c>
      <c r="K102" s="154">
        <v>0</v>
      </c>
      <c r="L102" s="368">
        <v>0</v>
      </c>
      <c r="M102" s="369">
        <v>0</v>
      </c>
      <c r="N102" s="370">
        <v>0</v>
      </c>
      <c r="O102" s="367">
        <v>0</v>
      </c>
      <c r="P102" s="368">
        <v>0</v>
      </c>
      <c r="Q102" s="369">
        <v>0</v>
      </c>
      <c r="R102" s="369">
        <v>0</v>
      </c>
      <c r="S102" s="371">
        <v>0</v>
      </c>
      <c r="T102" s="115">
        <v>0</v>
      </c>
      <c r="U102" s="115">
        <v>0</v>
      </c>
      <c r="V102" s="373">
        <v>0</v>
      </c>
      <c r="W102" s="112"/>
    </row>
    <row r="103" spans="1:23" ht="15" customHeight="1" x14ac:dyDescent="0.25">
      <c r="A103" s="86" t="s">
        <v>173</v>
      </c>
      <c r="B103" s="87" t="s">
        <v>276</v>
      </c>
      <c r="C103" s="367">
        <v>0</v>
      </c>
      <c r="D103" s="368">
        <v>0</v>
      </c>
      <c r="E103" s="369">
        <v>0</v>
      </c>
      <c r="F103" s="365">
        <v>0</v>
      </c>
      <c r="G103" s="367">
        <v>0</v>
      </c>
      <c r="H103" s="368" t="s">
        <v>98</v>
      </c>
      <c r="I103" s="369">
        <v>0</v>
      </c>
      <c r="J103" s="369" t="s">
        <v>98</v>
      </c>
      <c r="K103" s="154" t="s">
        <v>98</v>
      </c>
      <c r="L103" s="368">
        <v>0</v>
      </c>
      <c r="M103" s="369">
        <v>0</v>
      </c>
      <c r="N103" s="370" t="s">
        <v>98</v>
      </c>
      <c r="O103" s="367">
        <v>0</v>
      </c>
      <c r="P103" s="368" t="s">
        <v>98</v>
      </c>
      <c r="Q103" s="369">
        <v>0</v>
      </c>
      <c r="R103" s="369" t="s">
        <v>98</v>
      </c>
      <c r="S103" s="371">
        <v>0</v>
      </c>
      <c r="T103" s="115">
        <v>1</v>
      </c>
      <c r="U103" s="115">
        <v>0</v>
      </c>
      <c r="V103" s="373">
        <v>1</v>
      </c>
      <c r="W103" s="112"/>
    </row>
    <row r="104" spans="1:23" ht="15" customHeight="1" x14ac:dyDescent="0.25">
      <c r="A104" s="86" t="s">
        <v>219</v>
      </c>
      <c r="B104" s="87" t="s">
        <v>277</v>
      </c>
      <c r="C104" s="367" t="s">
        <v>98</v>
      </c>
      <c r="D104" s="368" t="s">
        <v>98</v>
      </c>
      <c r="E104" s="369">
        <v>0</v>
      </c>
      <c r="F104" s="365" t="s">
        <v>98</v>
      </c>
      <c r="G104" s="367">
        <v>0</v>
      </c>
      <c r="H104" s="368" t="s">
        <v>98</v>
      </c>
      <c r="I104" s="369">
        <v>0</v>
      </c>
      <c r="J104" s="369" t="s">
        <v>98</v>
      </c>
      <c r="K104" s="154" t="s">
        <v>98</v>
      </c>
      <c r="L104" s="368" t="s">
        <v>98</v>
      </c>
      <c r="M104" s="369">
        <v>0</v>
      </c>
      <c r="N104" s="370" t="s">
        <v>98</v>
      </c>
      <c r="O104" s="367">
        <v>0</v>
      </c>
      <c r="P104" s="368" t="s">
        <v>98</v>
      </c>
      <c r="Q104" s="369">
        <v>0</v>
      </c>
      <c r="R104" s="369" t="s">
        <v>98</v>
      </c>
      <c r="S104" s="371">
        <v>0</v>
      </c>
      <c r="T104" s="115">
        <v>1</v>
      </c>
      <c r="U104" s="115">
        <v>0</v>
      </c>
      <c r="V104" s="373">
        <v>1</v>
      </c>
      <c r="W104" s="112"/>
    </row>
    <row r="105" spans="1:23" ht="15" customHeight="1" x14ac:dyDescent="0.25">
      <c r="A105" s="86" t="s">
        <v>185</v>
      </c>
      <c r="B105" s="87" t="s">
        <v>278</v>
      </c>
      <c r="C105" s="367">
        <v>0</v>
      </c>
      <c r="D105" s="368">
        <v>6</v>
      </c>
      <c r="E105" s="369">
        <v>0</v>
      </c>
      <c r="F105" s="365">
        <v>6</v>
      </c>
      <c r="G105" s="367">
        <v>0</v>
      </c>
      <c r="H105" s="368">
        <v>5</v>
      </c>
      <c r="I105" s="369">
        <v>0</v>
      </c>
      <c r="J105" s="369">
        <v>5</v>
      </c>
      <c r="K105" s="154">
        <v>0</v>
      </c>
      <c r="L105" s="368">
        <v>9</v>
      </c>
      <c r="M105" s="369">
        <v>0</v>
      </c>
      <c r="N105" s="370">
        <v>9</v>
      </c>
      <c r="O105" s="367">
        <v>0</v>
      </c>
      <c r="P105" s="368" t="s">
        <v>98</v>
      </c>
      <c r="Q105" s="369">
        <v>0</v>
      </c>
      <c r="R105" s="369" t="s">
        <v>98</v>
      </c>
      <c r="S105" s="371">
        <v>0</v>
      </c>
      <c r="T105" s="115" t="s">
        <v>98</v>
      </c>
      <c r="U105" s="115">
        <v>0</v>
      </c>
      <c r="V105" s="373" t="s">
        <v>98</v>
      </c>
      <c r="W105" s="112"/>
    </row>
    <row r="106" spans="1:23" ht="15" customHeight="1" x14ac:dyDescent="0.25">
      <c r="A106" s="86" t="s">
        <v>232</v>
      </c>
      <c r="B106" s="87" t="s">
        <v>279</v>
      </c>
      <c r="C106" s="367">
        <v>21</v>
      </c>
      <c r="D106" s="368">
        <v>8</v>
      </c>
      <c r="E106" s="369">
        <v>0</v>
      </c>
      <c r="F106" s="365">
        <v>29</v>
      </c>
      <c r="G106" s="367" t="s">
        <v>98</v>
      </c>
      <c r="H106" s="368" t="s">
        <v>98</v>
      </c>
      <c r="I106" s="369">
        <v>0</v>
      </c>
      <c r="J106" s="369" t="s">
        <v>98</v>
      </c>
      <c r="K106" s="154">
        <v>19</v>
      </c>
      <c r="L106" s="368">
        <v>7</v>
      </c>
      <c r="M106" s="369">
        <v>0</v>
      </c>
      <c r="N106" s="370">
        <v>26</v>
      </c>
      <c r="O106" s="367" t="s">
        <v>98</v>
      </c>
      <c r="P106" s="368" t="s">
        <v>98</v>
      </c>
      <c r="Q106" s="369">
        <v>0</v>
      </c>
      <c r="R106" s="369" t="s">
        <v>98</v>
      </c>
      <c r="S106" s="371">
        <v>0.5</v>
      </c>
      <c r="T106" s="115">
        <v>1</v>
      </c>
      <c r="U106" s="115">
        <v>0</v>
      </c>
      <c r="V106" s="373">
        <v>0.66666666666666663</v>
      </c>
      <c r="W106" s="112"/>
    </row>
    <row r="107" spans="1:23" ht="15" customHeight="1" x14ac:dyDescent="0.25">
      <c r="A107" s="86" t="s">
        <v>211</v>
      </c>
      <c r="B107" s="87" t="s">
        <v>280</v>
      </c>
      <c r="C107" s="367" t="s">
        <v>98</v>
      </c>
      <c r="D107" s="368" t="s">
        <v>98</v>
      </c>
      <c r="E107" s="369">
        <v>0</v>
      </c>
      <c r="F107" s="365">
        <v>14</v>
      </c>
      <c r="G107" s="367" t="s">
        <v>98</v>
      </c>
      <c r="H107" s="368" t="s">
        <v>98</v>
      </c>
      <c r="I107" s="369">
        <v>0</v>
      </c>
      <c r="J107" s="369" t="s">
        <v>98</v>
      </c>
      <c r="K107" s="154" t="s">
        <v>98</v>
      </c>
      <c r="L107" s="368" t="s">
        <v>98</v>
      </c>
      <c r="M107" s="369">
        <v>0</v>
      </c>
      <c r="N107" s="370">
        <v>22</v>
      </c>
      <c r="O107" s="367" t="s">
        <v>98</v>
      </c>
      <c r="P107" s="368" t="s">
        <v>98</v>
      </c>
      <c r="Q107" s="369">
        <v>0</v>
      </c>
      <c r="R107" s="369" t="s">
        <v>98</v>
      </c>
      <c r="S107" s="371">
        <v>1</v>
      </c>
      <c r="T107" s="115">
        <v>1</v>
      </c>
      <c r="U107" s="115">
        <v>0</v>
      </c>
      <c r="V107" s="373">
        <v>1</v>
      </c>
      <c r="W107" s="112"/>
    </row>
    <row r="108" spans="1:23" ht="15" customHeight="1" x14ac:dyDescent="0.25">
      <c r="A108" s="86" t="s">
        <v>178</v>
      </c>
      <c r="B108" s="87" t="s">
        <v>281</v>
      </c>
      <c r="C108" s="367">
        <v>7</v>
      </c>
      <c r="D108" s="368">
        <v>17</v>
      </c>
      <c r="E108" s="369">
        <v>0</v>
      </c>
      <c r="F108" s="365">
        <v>24</v>
      </c>
      <c r="G108" s="367" t="s">
        <v>98</v>
      </c>
      <c r="H108" s="368" t="s">
        <v>98</v>
      </c>
      <c r="I108" s="369">
        <v>0</v>
      </c>
      <c r="J108" s="369">
        <v>40</v>
      </c>
      <c r="K108" s="154">
        <v>18</v>
      </c>
      <c r="L108" s="368">
        <v>153</v>
      </c>
      <c r="M108" s="369">
        <v>0</v>
      </c>
      <c r="N108" s="370">
        <v>171</v>
      </c>
      <c r="O108" s="367" t="s">
        <v>98</v>
      </c>
      <c r="P108" s="368" t="s">
        <v>98</v>
      </c>
      <c r="Q108" s="369">
        <v>0</v>
      </c>
      <c r="R108" s="369">
        <v>34</v>
      </c>
      <c r="S108" s="371">
        <v>1</v>
      </c>
      <c r="T108" s="115">
        <v>0.84615384615384615</v>
      </c>
      <c r="U108" s="115">
        <v>0</v>
      </c>
      <c r="V108" s="373">
        <v>0.85</v>
      </c>
      <c r="W108" s="112"/>
    </row>
    <row r="109" spans="1:23" ht="15" customHeight="1" x14ac:dyDescent="0.25">
      <c r="A109" s="86" t="s">
        <v>211</v>
      </c>
      <c r="B109" s="87" t="s">
        <v>282</v>
      </c>
      <c r="C109" s="367" t="s">
        <v>98</v>
      </c>
      <c r="D109" s="368">
        <v>0</v>
      </c>
      <c r="E109" s="369">
        <v>0</v>
      </c>
      <c r="F109" s="365" t="s">
        <v>98</v>
      </c>
      <c r="G109" s="367">
        <v>0</v>
      </c>
      <c r="H109" s="368">
        <v>0</v>
      </c>
      <c r="I109" s="369">
        <v>0</v>
      </c>
      <c r="J109" s="369">
        <v>0</v>
      </c>
      <c r="K109" s="154" t="s">
        <v>98</v>
      </c>
      <c r="L109" s="368">
        <v>0</v>
      </c>
      <c r="M109" s="369">
        <v>0</v>
      </c>
      <c r="N109" s="370" t="s">
        <v>98</v>
      </c>
      <c r="O109" s="367">
        <v>0</v>
      </c>
      <c r="P109" s="368">
        <v>0</v>
      </c>
      <c r="Q109" s="369">
        <v>0</v>
      </c>
      <c r="R109" s="369">
        <v>0</v>
      </c>
      <c r="S109" s="371">
        <v>0</v>
      </c>
      <c r="T109" s="115">
        <v>0</v>
      </c>
      <c r="U109" s="115">
        <v>0</v>
      </c>
      <c r="V109" s="373">
        <v>0</v>
      </c>
      <c r="W109" s="112"/>
    </row>
    <row r="110" spans="1:23" ht="15" customHeight="1" x14ac:dyDescent="0.25">
      <c r="A110" s="86" t="s">
        <v>178</v>
      </c>
      <c r="B110" s="87" t="s">
        <v>283</v>
      </c>
      <c r="C110" s="367">
        <v>0</v>
      </c>
      <c r="D110" s="368">
        <v>5</v>
      </c>
      <c r="E110" s="369">
        <v>0</v>
      </c>
      <c r="F110" s="365">
        <v>5</v>
      </c>
      <c r="G110" s="367">
        <v>5</v>
      </c>
      <c r="H110" s="368">
        <v>19</v>
      </c>
      <c r="I110" s="369">
        <v>0</v>
      </c>
      <c r="J110" s="369">
        <v>24</v>
      </c>
      <c r="K110" s="154" t="s">
        <v>98</v>
      </c>
      <c r="L110" s="368" t="s">
        <v>98</v>
      </c>
      <c r="M110" s="369">
        <v>0</v>
      </c>
      <c r="N110" s="370">
        <v>52</v>
      </c>
      <c r="O110" s="367" t="s">
        <v>98</v>
      </c>
      <c r="P110" s="368" t="s">
        <v>98</v>
      </c>
      <c r="Q110" s="369">
        <v>0</v>
      </c>
      <c r="R110" s="369">
        <v>18</v>
      </c>
      <c r="S110" s="371" t="s">
        <v>98</v>
      </c>
      <c r="T110" s="115" t="s">
        <v>98</v>
      </c>
      <c r="U110" s="115">
        <v>0</v>
      </c>
      <c r="V110" s="373">
        <v>0.75</v>
      </c>
      <c r="W110" s="112"/>
    </row>
    <row r="111" spans="1:23" ht="15" customHeight="1" x14ac:dyDescent="0.25">
      <c r="A111" s="86" t="s">
        <v>188</v>
      </c>
      <c r="B111" s="87" t="s">
        <v>284</v>
      </c>
      <c r="C111" s="367">
        <v>0</v>
      </c>
      <c r="D111" s="368">
        <v>5</v>
      </c>
      <c r="E111" s="369">
        <v>0</v>
      </c>
      <c r="F111" s="365">
        <v>5</v>
      </c>
      <c r="G111" s="367">
        <v>0</v>
      </c>
      <c r="H111" s="368" t="s">
        <v>98</v>
      </c>
      <c r="I111" s="369">
        <v>0</v>
      </c>
      <c r="J111" s="369" t="s">
        <v>98</v>
      </c>
      <c r="K111" s="154" t="s">
        <v>98</v>
      </c>
      <c r="L111" s="368" t="s">
        <v>98</v>
      </c>
      <c r="M111" s="369">
        <v>0</v>
      </c>
      <c r="N111" s="370">
        <v>9</v>
      </c>
      <c r="O111" s="367">
        <v>0</v>
      </c>
      <c r="P111" s="368">
        <v>0</v>
      </c>
      <c r="Q111" s="369">
        <v>0</v>
      </c>
      <c r="R111" s="369">
        <v>0</v>
      </c>
      <c r="S111" s="371">
        <v>0</v>
      </c>
      <c r="T111" s="115">
        <v>0</v>
      </c>
      <c r="U111" s="115">
        <v>0</v>
      </c>
      <c r="V111" s="373">
        <v>0</v>
      </c>
      <c r="W111" s="112"/>
    </row>
    <row r="112" spans="1:23" ht="15" customHeight="1" thickBot="1" x14ac:dyDescent="0.3">
      <c r="A112" s="86" t="s">
        <v>170</v>
      </c>
      <c r="B112" s="87" t="s">
        <v>285</v>
      </c>
      <c r="C112" s="367">
        <v>13</v>
      </c>
      <c r="D112" s="368" t="s">
        <v>98</v>
      </c>
      <c r="E112" s="368" t="s">
        <v>98</v>
      </c>
      <c r="F112" s="370">
        <v>18</v>
      </c>
      <c r="G112" s="367">
        <v>13</v>
      </c>
      <c r="H112" s="368">
        <v>11</v>
      </c>
      <c r="I112" s="369">
        <v>0</v>
      </c>
      <c r="J112" s="369">
        <v>24</v>
      </c>
      <c r="K112" s="154">
        <v>17</v>
      </c>
      <c r="L112" s="368" t="s">
        <v>98</v>
      </c>
      <c r="M112" s="369" t="s">
        <v>98</v>
      </c>
      <c r="N112" s="370">
        <v>24</v>
      </c>
      <c r="O112" s="367">
        <v>10</v>
      </c>
      <c r="P112" s="368">
        <v>9</v>
      </c>
      <c r="Q112" s="369">
        <v>0</v>
      </c>
      <c r="R112" s="369">
        <v>19</v>
      </c>
      <c r="S112" s="371">
        <v>0.76923076923076927</v>
      </c>
      <c r="T112" s="115">
        <v>0.81818181818181823</v>
      </c>
      <c r="U112" s="114">
        <v>0</v>
      </c>
      <c r="V112" s="373">
        <v>0.79166666666666663</v>
      </c>
      <c r="W112" s="112"/>
    </row>
    <row r="113" spans="1:23" ht="6.75" hidden="1" customHeight="1" thickBot="1" x14ac:dyDescent="0.25">
      <c r="C113" s="48"/>
      <c r="D113" s="48"/>
      <c r="E113" s="48"/>
      <c r="F113" s="48"/>
      <c r="G113" s="48"/>
      <c r="H113" s="48"/>
      <c r="I113" s="48"/>
      <c r="J113" s="48"/>
      <c r="K113" s="48"/>
      <c r="L113" s="48"/>
      <c r="M113" s="48"/>
      <c r="N113" s="48"/>
      <c r="O113" s="48"/>
      <c r="P113" s="48"/>
      <c r="Q113" s="48"/>
      <c r="R113" s="48"/>
      <c r="S113" s="49"/>
      <c r="T113" s="49"/>
      <c r="U113" s="49"/>
      <c r="V113" s="49"/>
    </row>
    <row r="114" spans="1:23" s="1" customFormat="1" ht="15" customHeight="1" x14ac:dyDescent="0.2">
      <c r="A114" s="90" t="s">
        <v>286</v>
      </c>
      <c r="B114" s="91"/>
      <c r="C114" s="92">
        <v>3386</v>
      </c>
      <c r="D114" s="93">
        <v>6041</v>
      </c>
      <c r="E114" s="93">
        <v>27</v>
      </c>
      <c r="F114" s="94">
        <v>9454</v>
      </c>
      <c r="G114" s="92" t="s">
        <v>98</v>
      </c>
      <c r="H114" s="93">
        <v>5540</v>
      </c>
      <c r="I114" s="93" t="s">
        <v>98</v>
      </c>
      <c r="J114" s="94">
        <v>9299</v>
      </c>
      <c r="K114" s="92">
        <v>4213</v>
      </c>
      <c r="L114" s="93">
        <v>14745</v>
      </c>
      <c r="M114" s="93">
        <v>26</v>
      </c>
      <c r="N114" s="94">
        <v>18984</v>
      </c>
      <c r="O114" s="92" t="s">
        <v>98</v>
      </c>
      <c r="P114" s="93">
        <v>3721</v>
      </c>
      <c r="Q114" s="93" t="s">
        <v>98</v>
      </c>
      <c r="R114" s="94">
        <v>6286</v>
      </c>
      <c r="S114" s="117">
        <v>0.68200000000000005</v>
      </c>
      <c r="T114" s="118">
        <f t="shared" ref="T114:V114" si="0">IFERROR(P114/H114,0)</f>
        <v>0.67166064981949458</v>
      </c>
      <c r="U114" s="118">
        <v>1</v>
      </c>
      <c r="V114" s="119">
        <f t="shared" si="0"/>
        <v>0.67598666523282069</v>
      </c>
      <c r="W114" s="120"/>
    </row>
    <row r="115" spans="1:23" s="1" customFormat="1" ht="15" customHeight="1" thickBot="1" x14ac:dyDescent="0.25">
      <c r="A115" s="95" t="s">
        <v>287</v>
      </c>
      <c r="B115" s="96"/>
      <c r="C115" s="584">
        <f>F114</f>
        <v>9454</v>
      </c>
      <c r="D115" s="584"/>
      <c r="E115" s="584"/>
      <c r="F115" s="585"/>
      <c r="G115" s="586">
        <f>J114</f>
        <v>9299</v>
      </c>
      <c r="H115" s="584"/>
      <c r="I115" s="584"/>
      <c r="J115" s="585"/>
      <c r="K115" s="586">
        <f>N114</f>
        <v>18984</v>
      </c>
      <c r="L115" s="584"/>
      <c r="M115" s="584"/>
      <c r="N115" s="585"/>
      <c r="O115" s="586">
        <f>R114</f>
        <v>6286</v>
      </c>
      <c r="P115" s="584"/>
      <c r="Q115" s="584"/>
      <c r="R115" s="585"/>
      <c r="S115" s="575">
        <f>V114</f>
        <v>0.67598666523282069</v>
      </c>
      <c r="T115" s="576"/>
      <c r="U115" s="576"/>
      <c r="V115" s="577"/>
    </row>
    <row r="116" spans="1:23" ht="15" customHeight="1" thickBot="1" x14ac:dyDescent="0.25">
      <c r="C116" s="48"/>
      <c r="D116" s="48"/>
      <c r="E116" s="48"/>
      <c r="F116" s="48"/>
      <c r="G116" s="48"/>
      <c r="H116" s="48"/>
      <c r="I116" s="48"/>
      <c r="J116" s="48"/>
      <c r="K116" s="48"/>
      <c r="L116" s="48"/>
      <c r="M116" s="48"/>
      <c r="N116" s="48"/>
      <c r="O116" s="48"/>
      <c r="P116" s="48"/>
      <c r="Q116" s="48"/>
      <c r="R116" s="48"/>
      <c r="S116" s="49"/>
      <c r="T116" s="49"/>
      <c r="U116" s="49"/>
      <c r="V116" s="49"/>
    </row>
    <row r="117" spans="1:23" ht="13.5" thickBot="1" x14ac:dyDescent="0.25">
      <c r="B117" s="50"/>
      <c r="C117" s="51" t="s">
        <v>87</v>
      </c>
      <c r="D117" s="52" t="s">
        <v>88</v>
      </c>
      <c r="E117" s="53" t="s">
        <v>288</v>
      </c>
      <c r="F117" s="53"/>
      <c r="G117" s="51" t="s">
        <v>87</v>
      </c>
      <c r="H117" s="52" t="s">
        <v>88</v>
      </c>
      <c r="I117" s="53" t="s">
        <v>288</v>
      </c>
      <c r="J117" s="54"/>
      <c r="K117" s="51" t="s">
        <v>87</v>
      </c>
      <c r="L117" s="52" t="s">
        <v>88</v>
      </c>
      <c r="M117" s="53" t="s">
        <v>288</v>
      </c>
      <c r="N117" s="54"/>
      <c r="O117" s="55" t="s">
        <v>87</v>
      </c>
      <c r="P117" s="53" t="s">
        <v>88</v>
      </c>
      <c r="Q117" s="53" t="s">
        <v>288</v>
      </c>
      <c r="R117" s="56"/>
    </row>
    <row r="118" spans="1:23" ht="15" customHeight="1" thickBot="1" x14ac:dyDescent="0.25">
      <c r="B118" s="57" t="s">
        <v>289</v>
      </c>
      <c r="C118" s="58">
        <f>C114/F114</f>
        <v>0.35815527818912629</v>
      </c>
      <c r="D118" s="59">
        <f>D114/F114</f>
        <v>0.6389887878146816</v>
      </c>
      <c r="E118" s="97">
        <f>E114/F114</f>
        <v>2.8559339961920882E-3</v>
      </c>
      <c r="F118" s="60"/>
      <c r="G118" s="58">
        <v>0.4</v>
      </c>
      <c r="H118" s="59">
        <f>H114/J114</f>
        <v>0.59576298526723304</v>
      </c>
      <c r="I118" s="97">
        <v>1E-3</v>
      </c>
      <c r="J118" s="61"/>
      <c r="K118" s="58">
        <f>K114/N114</f>
        <v>0.2219237252423093</v>
      </c>
      <c r="L118" s="59">
        <f>L114/N114</f>
        <v>0.7767067003792667</v>
      </c>
      <c r="M118" s="97">
        <f>M114/N114</f>
        <v>1.369574378423936E-3</v>
      </c>
      <c r="N118" s="61"/>
      <c r="O118" s="62">
        <v>0.41</v>
      </c>
      <c r="P118" s="60">
        <f>P114/R114</f>
        <v>0.59195036589245942</v>
      </c>
      <c r="Q118" s="98">
        <v>1E-3</v>
      </c>
      <c r="R118" s="63"/>
    </row>
    <row r="119" spans="1:23" ht="15" customHeight="1" x14ac:dyDescent="0.2"/>
    <row r="120" spans="1:23" ht="15" customHeight="1" x14ac:dyDescent="0.2">
      <c r="C120" s="48"/>
      <c r="D120" s="48"/>
      <c r="E120" s="48"/>
      <c r="F120" s="48"/>
      <c r="G120" s="48"/>
      <c r="H120" s="48"/>
      <c r="I120" s="48"/>
      <c r="J120" s="48"/>
      <c r="K120" s="48"/>
      <c r="L120" s="48"/>
      <c r="M120" s="48"/>
      <c r="N120" s="48"/>
      <c r="O120" s="48"/>
      <c r="P120" s="48"/>
      <c r="Q120" s="48"/>
      <c r="R120" s="48"/>
    </row>
    <row r="121" spans="1:23" ht="15" customHeight="1" x14ac:dyDescent="0.2">
      <c r="C121" s="48"/>
      <c r="D121" s="48"/>
      <c r="E121" s="48"/>
      <c r="F121" s="48"/>
      <c r="G121" s="48"/>
      <c r="H121" s="48"/>
      <c r="I121" s="48"/>
      <c r="J121" s="48"/>
      <c r="K121" s="48"/>
      <c r="L121" s="48"/>
      <c r="M121" s="48"/>
      <c r="N121" s="48"/>
      <c r="O121" s="48"/>
      <c r="P121" s="48"/>
      <c r="Q121" s="48"/>
      <c r="R121" s="48"/>
    </row>
    <row r="122" spans="1:23" ht="15" customHeight="1" x14ac:dyDescent="0.2"/>
    <row r="123" spans="1:23" ht="15" customHeight="1" x14ac:dyDescent="0.2"/>
    <row r="124" spans="1:23" ht="15" customHeight="1" x14ac:dyDescent="0.2"/>
    <row r="125" spans="1:23" ht="15" customHeight="1" x14ac:dyDescent="0.2"/>
  </sheetData>
  <sheetProtection selectLockedCells="1" selectUnlockedCells="1"/>
  <autoFilter ref="A9:V112" xr:uid="{7130A4D6-C45E-425F-991A-686FDF856FAE}"/>
  <mergeCells count="10">
    <mergeCell ref="C8:F8"/>
    <mergeCell ref="G8:J8"/>
    <mergeCell ref="K8:N8"/>
    <mergeCell ref="O8:R8"/>
    <mergeCell ref="S8:V8"/>
    <mergeCell ref="C115:F115"/>
    <mergeCell ref="G115:J115"/>
    <mergeCell ref="K115:N115"/>
    <mergeCell ref="O115:R115"/>
    <mergeCell ref="S115:V115"/>
  </mergeCells>
  <conditionalFormatting sqref="C10:R115">
    <cfRule type="cellIs" dxfId="2" priority="1" operator="between">
      <formula>1</formula>
      <formula>4</formula>
    </cfRule>
  </conditionalFormatting>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9FA1D-E649-4723-ACA2-7C2604DF5D48}">
  <sheetPr>
    <pageSetUpPr fitToPage="1"/>
  </sheetPr>
  <dimension ref="A1:W125"/>
  <sheetViews>
    <sheetView zoomScale="90" zoomScaleNormal="90" workbookViewId="0">
      <pane xSplit="2" ySplit="9" topLeftCell="C10" activePane="bottomRight" state="frozen"/>
      <selection pane="topRight" sqref="A1:XFD1048576"/>
      <selection pane="bottomLeft" sqref="A1:XFD1048576"/>
      <selection pane="bottomRight" activeCell="S114" sqref="S114"/>
    </sheetView>
  </sheetViews>
  <sheetFormatPr defaultColWidth="9.28515625" defaultRowHeight="12.75" x14ac:dyDescent="0.2"/>
  <cols>
    <col min="1" max="1" width="34.42578125" style="2" customWidth="1"/>
    <col min="2" max="2" width="60.28515625" style="2" bestFit="1" customWidth="1"/>
    <col min="3" max="3" width="11.5703125" style="2" customWidth="1"/>
    <col min="4" max="4" width="11.7109375" style="2" customWidth="1"/>
    <col min="5" max="5" width="10.7109375" style="2" customWidth="1"/>
    <col min="6" max="6" width="10.28515625" style="2" customWidth="1"/>
    <col min="7" max="9" width="9.28515625" style="2"/>
    <col min="10" max="10" width="9.28515625" style="2" customWidth="1"/>
    <col min="11" max="11" width="8.28515625" style="2" customWidth="1"/>
    <col min="12" max="12" width="9.28515625" style="2" customWidth="1"/>
    <col min="13" max="13" width="8.28515625" style="2" customWidth="1"/>
    <col min="14" max="14" width="8.7109375" style="2" customWidth="1"/>
    <col min="15" max="16384" width="9.28515625" style="2"/>
  </cols>
  <sheetData>
    <row r="1" spans="1:23" s="100" customFormat="1" ht="15" x14ac:dyDescent="0.25">
      <c r="A1" s="7" t="s">
        <v>84</v>
      </c>
      <c r="B1" s="2"/>
      <c r="C1" s="99"/>
      <c r="D1" s="99"/>
      <c r="E1" s="99"/>
      <c r="F1" s="99"/>
      <c r="G1" s="99"/>
      <c r="H1" s="99"/>
      <c r="I1" s="99"/>
      <c r="J1" s="99"/>
      <c r="K1" s="99"/>
      <c r="L1" s="99"/>
      <c r="M1" s="99"/>
      <c r="N1" s="99"/>
      <c r="O1" s="99"/>
      <c r="P1" s="99"/>
      <c r="Q1" s="99"/>
      <c r="R1" s="99"/>
      <c r="S1" s="99"/>
      <c r="T1" s="99"/>
      <c r="U1" s="99"/>
      <c r="V1" s="99"/>
    </row>
    <row r="2" spans="1:23" s="100" customFormat="1" ht="15" x14ac:dyDescent="0.25">
      <c r="A2" s="7" t="s">
        <v>20</v>
      </c>
      <c r="B2" s="2"/>
      <c r="C2" s="99"/>
      <c r="D2" s="99"/>
      <c r="E2" s="99"/>
      <c r="F2" s="99"/>
      <c r="G2" s="99"/>
      <c r="H2" s="99"/>
      <c r="I2" s="99"/>
      <c r="J2" s="99"/>
      <c r="K2" s="99"/>
      <c r="L2" s="99"/>
      <c r="M2" s="99"/>
      <c r="N2" s="99"/>
      <c r="O2" s="99"/>
      <c r="P2" s="99"/>
      <c r="Q2" s="99"/>
      <c r="R2" s="99"/>
      <c r="S2" s="99"/>
      <c r="T2" s="99"/>
      <c r="U2" s="99"/>
      <c r="V2" s="99"/>
    </row>
    <row r="3" spans="1:23" s="100" customFormat="1" ht="15" x14ac:dyDescent="0.25">
      <c r="A3" s="7" t="s">
        <v>85</v>
      </c>
      <c r="B3" s="2"/>
      <c r="C3" s="99"/>
      <c r="D3" s="99"/>
      <c r="E3" s="99"/>
      <c r="F3" s="99"/>
      <c r="G3" s="99"/>
      <c r="H3" s="99"/>
      <c r="I3" s="99"/>
      <c r="J3" s="99"/>
      <c r="K3" s="99"/>
      <c r="L3" s="99"/>
      <c r="M3" s="99"/>
      <c r="N3" s="99"/>
      <c r="O3" s="99"/>
      <c r="P3" s="99"/>
      <c r="Q3" s="99"/>
      <c r="R3" s="99"/>
      <c r="S3" s="99"/>
      <c r="T3" s="99"/>
      <c r="U3" s="99"/>
      <c r="V3" s="99"/>
    </row>
    <row r="4" spans="1:23" s="100" customFormat="1" ht="12.75" customHeight="1" x14ac:dyDescent="0.25">
      <c r="A4" s="7" t="s">
        <v>159</v>
      </c>
      <c r="B4" s="2"/>
      <c r="C4" s="99"/>
      <c r="D4" s="99"/>
      <c r="E4" s="99"/>
      <c r="F4" s="99"/>
      <c r="G4" s="99"/>
      <c r="H4" s="99"/>
      <c r="I4" s="99"/>
      <c r="J4" s="99"/>
      <c r="K4" s="99"/>
      <c r="L4" s="99"/>
      <c r="M4" s="99"/>
      <c r="N4" s="99"/>
      <c r="O4" s="99"/>
      <c r="P4" s="99"/>
      <c r="Q4" s="99"/>
      <c r="R4" s="99"/>
      <c r="S4" s="99"/>
      <c r="T4" s="99"/>
      <c r="U4" s="99"/>
      <c r="V4" s="99"/>
    </row>
    <row r="5" spans="1:23" s="100" customFormat="1" x14ac:dyDescent="0.2">
      <c r="B5" s="102"/>
    </row>
    <row r="6" spans="1:23" s="100" customFormat="1" x14ac:dyDescent="0.2">
      <c r="A6" s="100" t="s">
        <v>290</v>
      </c>
      <c r="B6" s="102"/>
    </row>
    <row r="7" spans="1:23" s="100" customFormat="1" ht="13.5" thickBot="1" x14ac:dyDescent="0.25">
      <c r="B7" s="102"/>
    </row>
    <row r="8" spans="1:23" ht="59.25" customHeight="1" x14ac:dyDescent="0.2">
      <c r="A8" s="74"/>
      <c r="B8" s="75"/>
      <c r="C8" s="579" t="s">
        <v>161</v>
      </c>
      <c r="D8" s="579"/>
      <c r="E8" s="579"/>
      <c r="F8" s="580"/>
      <c r="G8" s="578" t="s">
        <v>162</v>
      </c>
      <c r="H8" s="579"/>
      <c r="I8" s="579"/>
      <c r="J8" s="579"/>
      <c r="K8" s="578" t="s">
        <v>163</v>
      </c>
      <c r="L8" s="579"/>
      <c r="M8" s="579"/>
      <c r="N8" s="580"/>
      <c r="O8" s="579" t="s">
        <v>94</v>
      </c>
      <c r="P8" s="579"/>
      <c r="Q8" s="579"/>
      <c r="R8" s="580"/>
      <c r="S8" s="581" t="s">
        <v>164</v>
      </c>
      <c r="T8" s="582"/>
      <c r="U8" s="582"/>
      <c r="V8" s="583"/>
    </row>
    <row r="9" spans="1:23" s="107" customFormat="1" ht="65.25" thickBot="1" x14ac:dyDescent="0.3">
      <c r="A9" s="76" t="s">
        <v>165</v>
      </c>
      <c r="B9" s="77" t="s">
        <v>166</v>
      </c>
      <c r="C9" s="78" t="s">
        <v>87</v>
      </c>
      <c r="D9" s="79" t="s">
        <v>88</v>
      </c>
      <c r="E9" s="79" t="s">
        <v>167</v>
      </c>
      <c r="F9" s="121" t="s">
        <v>90</v>
      </c>
      <c r="G9" s="81" t="s">
        <v>87</v>
      </c>
      <c r="H9" s="79" t="s">
        <v>88</v>
      </c>
      <c r="I9" s="82" t="s">
        <v>167</v>
      </c>
      <c r="J9" s="82" t="s">
        <v>90</v>
      </c>
      <c r="K9" s="83" t="s">
        <v>87</v>
      </c>
      <c r="L9" s="79" t="s">
        <v>88</v>
      </c>
      <c r="M9" s="82" t="s">
        <v>167</v>
      </c>
      <c r="N9" s="80" t="s">
        <v>90</v>
      </c>
      <c r="O9" s="81" t="s">
        <v>87</v>
      </c>
      <c r="P9" s="79" t="s">
        <v>88</v>
      </c>
      <c r="Q9" s="82" t="s">
        <v>167</v>
      </c>
      <c r="R9" s="82" t="s">
        <v>90</v>
      </c>
      <c r="S9" s="103" t="s">
        <v>87</v>
      </c>
      <c r="T9" s="104" t="s">
        <v>88</v>
      </c>
      <c r="U9" s="82" t="s">
        <v>167</v>
      </c>
      <c r="V9" s="105" t="s">
        <v>90</v>
      </c>
      <c r="W9" s="106"/>
    </row>
    <row r="10" spans="1:23" ht="15" customHeight="1" x14ac:dyDescent="0.25">
      <c r="A10" s="84" t="s">
        <v>168</v>
      </c>
      <c r="B10" s="87" t="s">
        <v>169</v>
      </c>
      <c r="C10" s="356">
        <v>14</v>
      </c>
      <c r="D10" s="357">
        <v>9</v>
      </c>
      <c r="E10" s="358">
        <v>0</v>
      </c>
      <c r="F10" s="359">
        <v>23</v>
      </c>
      <c r="G10" s="366">
        <v>26</v>
      </c>
      <c r="H10" s="361">
        <v>19</v>
      </c>
      <c r="I10" s="362">
        <v>0</v>
      </c>
      <c r="J10" s="365">
        <v>45</v>
      </c>
      <c r="K10" s="366">
        <v>27</v>
      </c>
      <c r="L10" s="361">
        <v>24</v>
      </c>
      <c r="M10" s="362">
        <v>0</v>
      </c>
      <c r="N10" s="365">
        <v>51</v>
      </c>
      <c r="O10" s="366">
        <v>15</v>
      </c>
      <c r="P10" s="361">
        <v>13</v>
      </c>
      <c r="Q10" s="362">
        <v>0</v>
      </c>
      <c r="R10" s="365">
        <v>28</v>
      </c>
      <c r="S10" s="113">
        <v>0.57692307692307687</v>
      </c>
      <c r="T10" s="114">
        <v>0.68421052631578949</v>
      </c>
      <c r="U10" s="114">
        <v>0</v>
      </c>
      <c r="V10" s="116">
        <v>0.62222222222222223</v>
      </c>
      <c r="W10" s="112"/>
    </row>
    <row r="11" spans="1:23" ht="15" customHeight="1" x14ac:dyDescent="0.25">
      <c r="A11" s="86" t="s">
        <v>170</v>
      </c>
      <c r="B11" s="122" t="s">
        <v>171</v>
      </c>
      <c r="C11" s="367">
        <v>0</v>
      </c>
      <c r="D11" s="361" t="s">
        <v>98</v>
      </c>
      <c r="E11" s="361">
        <v>0</v>
      </c>
      <c r="F11" s="375" t="s">
        <v>98</v>
      </c>
      <c r="G11" s="367" t="s">
        <v>98</v>
      </c>
      <c r="H11" s="360">
        <v>0</v>
      </c>
      <c r="I11" s="364">
        <v>0</v>
      </c>
      <c r="J11" s="362" t="s">
        <v>98</v>
      </c>
      <c r="K11" s="154">
        <v>0</v>
      </c>
      <c r="L11" s="360" t="s">
        <v>98</v>
      </c>
      <c r="M11" s="364">
        <v>0</v>
      </c>
      <c r="N11" s="365" t="s">
        <v>98</v>
      </c>
      <c r="O11" s="367">
        <v>0</v>
      </c>
      <c r="P11" s="360">
        <v>0</v>
      </c>
      <c r="Q11" s="364">
        <v>0</v>
      </c>
      <c r="R11" s="362">
        <v>0</v>
      </c>
      <c r="S11" s="113">
        <v>0</v>
      </c>
      <c r="T11" s="114">
        <v>0</v>
      </c>
      <c r="U11" s="114">
        <v>0</v>
      </c>
      <c r="V11" s="116">
        <v>0</v>
      </c>
      <c r="W11" s="112"/>
    </row>
    <row r="12" spans="1:23" ht="15" customHeight="1" x14ac:dyDescent="0.25">
      <c r="A12" s="86" t="s">
        <v>170</v>
      </c>
      <c r="B12" s="122" t="s">
        <v>172</v>
      </c>
      <c r="C12" s="367">
        <v>17</v>
      </c>
      <c r="D12" s="368">
        <v>38</v>
      </c>
      <c r="E12" s="368">
        <v>0</v>
      </c>
      <c r="F12" s="376">
        <v>55</v>
      </c>
      <c r="G12" s="367">
        <v>23</v>
      </c>
      <c r="H12" s="368">
        <v>35</v>
      </c>
      <c r="I12" s="369">
        <v>0</v>
      </c>
      <c r="J12" s="369">
        <v>58</v>
      </c>
      <c r="K12" s="154">
        <v>19</v>
      </c>
      <c r="L12" s="368">
        <v>39</v>
      </c>
      <c r="M12" s="369">
        <v>0</v>
      </c>
      <c r="N12" s="370">
        <v>58</v>
      </c>
      <c r="O12" s="367">
        <v>14</v>
      </c>
      <c r="P12" s="368">
        <v>27</v>
      </c>
      <c r="Q12" s="369">
        <v>0</v>
      </c>
      <c r="R12" s="369">
        <v>41</v>
      </c>
      <c r="S12" s="371">
        <v>0.60869565217391308</v>
      </c>
      <c r="T12" s="115">
        <v>0.77142857142857146</v>
      </c>
      <c r="U12" s="114">
        <v>0</v>
      </c>
      <c r="V12" s="373">
        <v>0.7068965517241379</v>
      </c>
      <c r="W12" s="112"/>
    </row>
    <row r="13" spans="1:23" ht="15" customHeight="1" x14ac:dyDescent="0.25">
      <c r="A13" s="86" t="s">
        <v>173</v>
      </c>
      <c r="B13" s="122" t="s">
        <v>174</v>
      </c>
      <c r="C13" s="367" t="s">
        <v>98</v>
      </c>
      <c r="D13" s="368" t="s">
        <v>98</v>
      </c>
      <c r="E13" s="368">
        <v>0</v>
      </c>
      <c r="F13" s="376">
        <v>7</v>
      </c>
      <c r="G13" s="367" t="s">
        <v>98</v>
      </c>
      <c r="H13" s="368" t="s">
        <v>98</v>
      </c>
      <c r="I13" s="369">
        <v>0</v>
      </c>
      <c r="J13" s="369">
        <v>9</v>
      </c>
      <c r="K13" s="154">
        <v>6</v>
      </c>
      <c r="L13" s="368">
        <v>12</v>
      </c>
      <c r="M13" s="369">
        <v>0</v>
      </c>
      <c r="N13" s="370">
        <v>18</v>
      </c>
      <c r="O13" s="367" t="s">
        <v>98</v>
      </c>
      <c r="P13" s="368" t="s">
        <v>98</v>
      </c>
      <c r="Q13" s="369">
        <v>0</v>
      </c>
      <c r="R13" s="369" t="s">
        <v>98</v>
      </c>
      <c r="S13" s="371">
        <v>0.25</v>
      </c>
      <c r="T13" s="115">
        <v>0.4</v>
      </c>
      <c r="U13" s="114">
        <v>0</v>
      </c>
      <c r="V13" s="373">
        <v>0.33333333333333331</v>
      </c>
      <c r="W13" s="112"/>
    </row>
    <row r="14" spans="1:23" ht="15" customHeight="1" x14ac:dyDescent="0.25">
      <c r="A14" s="86" t="s">
        <v>173</v>
      </c>
      <c r="B14" s="122" t="s">
        <v>175</v>
      </c>
      <c r="C14" s="367" t="s">
        <v>98</v>
      </c>
      <c r="D14" s="368" t="s">
        <v>98</v>
      </c>
      <c r="E14" s="368">
        <v>0</v>
      </c>
      <c r="F14" s="376">
        <v>10</v>
      </c>
      <c r="G14" s="367" t="s">
        <v>98</v>
      </c>
      <c r="H14" s="368" t="s">
        <v>98</v>
      </c>
      <c r="I14" s="369">
        <v>0</v>
      </c>
      <c r="J14" s="369">
        <v>16</v>
      </c>
      <c r="K14" s="154" t="s">
        <v>98</v>
      </c>
      <c r="L14" s="368" t="s">
        <v>98</v>
      </c>
      <c r="M14" s="369">
        <v>0</v>
      </c>
      <c r="N14" s="370">
        <v>26</v>
      </c>
      <c r="O14" s="367" t="s">
        <v>98</v>
      </c>
      <c r="P14" s="368" t="s">
        <v>98</v>
      </c>
      <c r="Q14" s="369">
        <v>0</v>
      </c>
      <c r="R14" s="369">
        <v>14</v>
      </c>
      <c r="S14" s="371">
        <v>1</v>
      </c>
      <c r="T14" s="115">
        <v>0.8571428571428571</v>
      </c>
      <c r="U14" s="114">
        <v>0</v>
      </c>
      <c r="V14" s="373">
        <v>0.875</v>
      </c>
      <c r="W14" s="112"/>
    </row>
    <row r="15" spans="1:23" ht="15" customHeight="1" x14ac:dyDescent="0.25">
      <c r="A15" s="86" t="s">
        <v>173</v>
      </c>
      <c r="B15" s="123" t="s">
        <v>176</v>
      </c>
      <c r="C15" s="367">
        <v>0</v>
      </c>
      <c r="D15" s="368">
        <v>0</v>
      </c>
      <c r="E15" s="368">
        <v>0</v>
      </c>
      <c r="F15" s="376">
        <v>0</v>
      </c>
      <c r="G15" s="367">
        <v>0</v>
      </c>
      <c r="H15" s="368" t="s">
        <v>98</v>
      </c>
      <c r="I15" s="369">
        <v>0</v>
      </c>
      <c r="J15" s="369" t="s">
        <v>98</v>
      </c>
      <c r="K15" s="154">
        <v>0</v>
      </c>
      <c r="L15" s="368">
        <v>0</v>
      </c>
      <c r="M15" s="369">
        <v>0</v>
      </c>
      <c r="N15" s="370">
        <v>0</v>
      </c>
      <c r="O15" s="367">
        <v>0</v>
      </c>
      <c r="P15" s="368" t="s">
        <v>98</v>
      </c>
      <c r="Q15" s="369">
        <v>0</v>
      </c>
      <c r="R15" s="369" t="s">
        <v>98</v>
      </c>
      <c r="S15" s="371">
        <v>0</v>
      </c>
      <c r="T15" s="115">
        <v>1</v>
      </c>
      <c r="U15" s="114">
        <v>0</v>
      </c>
      <c r="V15" s="373">
        <v>1</v>
      </c>
      <c r="W15" s="112"/>
    </row>
    <row r="16" spans="1:23" ht="15" customHeight="1" x14ac:dyDescent="0.25">
      <c r="A16" s="86" t="s">
        <v>177</v>
      </c>
      <c r="B16" s="122" t="s">
        <v>177</v>
      </c>
      <c r="C16" s="367">
        <v>13</v>
      </c>
      <c r="D16" s="368">
        <v>129</v>
      </c>
      <c r="E16" s="368">
        <v>0</v>
      </c>
      <c r="F16" s="376">
        <v>142</v>
      </c>
      <c r="G16" s="367">
        <v>12</v>
      </c>
      <c r="H16" s="368">
        <v>133</v>
      </c>
      <c r="I16" s="369">
        <v>0</v>
      </c>
      <c r="J16" s="369">
        <v>145</v>
      </c>
      <c r="K16" s="154">
        <v>24</v>
      </c>
      <c r="L16" s="368">
        <v>346</v>
      </c>
      <c r="M16" s="369">
        <v>0</v>
      </c>
      <c r="N16" s="370">
        <v>370</v>
      </c>
      <c r="O16" s="367">
        <v>7</v>
      </c>
      <c r="P16" s="368">
        <v>92</v>
      </c>
      <c r="Q16" s="369">
        <v>0</v>
      </c>
      <c r="R16" s="369">
        <v>99</v>
      </c>
      <c r="S16" s="371">
        <v>0.58333333333333337</v>
      </c>
      <c r="T16" s="115">
        <v>0.69172932330827064</v>
      </c>
      <c r="U16" s="114">
        <v>0</v>
      </c>
      <c r="V16" s="373">
        <v>0.6827586206896552</v>
      </c>
      <c r="W16" s="112"/>
    </row>
    <row r="17" spans="1:23" ht="15" customHeight="1" x14ac:dyDescent="0.25">
      <c r="A17" s="86" t="s">
        <v>178</v>
      </c>
      <c r="B17" s="122" t="s">
        <v>179</v>
      </c>
      <c r="C17" s="367">
        <v>0</v>
      </c>
      <c r="D17" s="368">
        <v>0</v>
      </c>
      <c r="E17" s="368">
        <v>0</v>
      </c>
      <c r="F17" s="376">
        <v>0</v>
      </c>
      <c r="G17" s="367">
        <v>0</v>
      </c>
      <c r="H17" s="368">
        <v>0</v>
      </c>
      <c r="I17" s="369">
        <v>0</v>
      </c>
      <c r="J17" s="369">
        <v>0</v>
      </c>
      <c r="K17" s="154" t="s">
        <v>98</v>
      </c>
      <c r="L17" s="368" t="s">
        <v>98</v>
      </c>
      <c r="M17" s="369">
        <v>0</v>
      </c>
      <c r="N17" s="370" t="s">
        <v>98</v>
      </c>
      <c r="O17" s="367">
        <v>0</v>
      </c>
      <c r="P17" s="368">
        <v>0</v>
      </c>
      <c r="Q17" s="369">
        <v>0</v>
      </c>
      <c r="R17" s="369">
        <v>0</v>
      </c>
      <c r="S17" s="371">
        <v>0</v>
      </c>
      <c r="T17" s="115">
        <v>0</v>
      </c>
      <c r="U17" s="114">
        <v>0</v>
      </c>
      <c r="V17" s="373">
        <v>0</v>
      </c>
      <c r="W17" s="112"/>
    </row>
    <row r="18" spans="1:23" ht="15" customHeight="1" x14ac:dyDescent="0.25">
      <c r="A18" s="86" t="s">
        <v>177</v>
      </c>
      <c r="B18" s="122" t="s">
        <v>180</v>
      </c>
      <c r="C18" s="367" t="s">
        <v>98</v>
      </c>
      <c r="D18" s="368" t="s">
        <v>98</v>
      </c>
      <c r="E18" s="368">
        <v>0</v>
      </c>
      <c r="F18" s="376">
        <v>8</v>
      </c>
      <c r="G18" s="367">
        <v>0</v>
      </c>
      <c r="H18" s="368">
        <v>5</v>
      </c>
      <c r="I18" s="369">
        <v>0</v>
      </c>
      <c r="J18" s="369">
        <v>5</v>
      </c>
      <c r="K18" s="154" t="s">
        <v>98</v>
      </c>
      <c r="L18" s="368" t="s">
        <v>98</v>
      </c>
      <c r="M18" s="369">
        <v>0</v>
      </c>
      <c r="N18" s="370">
        <v>17</v>
      </c>
      <c r="O18" s="367">
        <v>0</v>
      </c>
      <c r="P18" s="368" t="s">
        <v>98</v>
      </c>
      <c r="Q18" s="369">
        <v>0</v>
      </c>
      <c r="R18" s="369" t="s">
        <v>98</v>
      </c>
      <c r="S18" s="371">
        <v>0</v>
      </c>
      <c r="T18" s="115" t="s">
        <v>98</v>
      </c>
      <c r="U18" s="114">
        <v>0</v>
      </c>
      <c r="V18" s="373" t="s">
        <v>98</v>
      </c>
      <c r="W18" s="112"/>
    </row>
    <row r="19" spans="1:23" ht="15" customHeight="1" x14ac:dyDescent="0.25">
      <c r="A19" s="86" t="s">
        <v>181</v>
      </c>
      <c r="B19" s="122" t="s">
        <v>182</v>
      </c>
      <c r="C19" s="367">
        <v>233</v>
      </c>
      <c r="D19" s="368" t="s">
        <v>98</v>
      </c>
      <c r="E19" s="368" t="s">
        <v>98</v>
      </c>
      <c r="F19" s="376">
        <v>328</v>
      </c>
      <c r="G19" s="367">
        <v>220</v>
      </c>
      <c r="H19" s="368" t="s">
        <v>98</v>
      </c>
      <c r="I19" s="369" t="s">
        <v>98</v>
      </c>
      <c r="J19" s="369">
        <v>305</v>
      </c>
      <c r="K19" s="154">
        <v>250</v>
      </c>
      <c r="L19" s="368" t="s">
        <v>98</v>
      </c>
      <c r="M19" s="369" t="s">
        <v>98</v>
      </c>
      <c r="N19" s="370">
        <v>358</v>
      </c>
      <c r="O19" s="367">
        <v>163</v>
      </c>
      <c r="P19" s="368" t="s">
        <v>98</v>
      </c>
      <c r="Q19" s="369" t="s">
        <v>98</v>
      </c>
      <c r="R19" s="369">
        <v>232</v>
      </c>
      <c r="S19" s="371">
        <v>0.74090909090909096</v>
      </c>
      <c r="T19" s="115">
        <v>0.81927710843373491</v>
      </c>
      <c r="U19" s="114">
        <v>0.5</v>
      </c>
      <c r="V19" s="373">
        <v>0.76065573770491801</v>
      </c>
      <c r="W19" s="112"/>
    </row>
    <row r="20" spans="1:23" ht="15" customHeight="1" x14ac:dyDescent="0.25">
      <c r="A20" s="86" t="s">
        <v>181</v>
      </c>
      <c r="B20" s="123" t="s">
        <v>183</v>
      </c>
      <c r="C20" s="367" t="s">
        <v>98</v>
      </c>
      <c r="D20" s="368" t="s">
        <v>98</v>
      </c>
      <c r="E20" s="368" t="s">
        <v>98</v>
      </c>
      <c r="F20" s="376">
        <v>5</v>
      </c>
      <c r="G20" s="367" t="s">
        <v>98</v>
      </c>
      <c r="H20" s="368" t="s">
        <v>98</v>
      </c>
      <c r="I20" s="369" t="s">
        <v>98</v>
      </c>
      <c r="J20" s="369" t="s">
        <v>98</v>
      </c>
      <c r="K20" s="154" t="s">
        <v>98</v>
      </c>
      <c r="L20" s="368" t="s">
        <v>98</v>
      </c>
      <c r="M20" s="369">
        <v>0</v>
      </c>
      <c r="N20" s="370">
        <v>6</v>
      </c>
      <c r="O20" s="367" t="s">
        <v>98</v>
      </c>
      <c r="P20" s="368">
        <v>0</v>
      </c>
      <c r="Q20" s="369" t="s">
        <v>98</v>
      </c>
      <c r="R20" s="369" t="s">
        <v>98</v>
      </c>
      <c r="S20" s="371">
        <v>1</v>
      </c>
      <c r="T20" s="115">
        <v>0</v>
      </c>
      <c r="U20" s="114">
        <v>1</v>
      </c>
      <c r="V20" s="373">
        <v>0.75</v>
      </c>
      <c r="W20" s="112"/>
    </row>
    <row r="21" spans="1:23" ht="15" customHeight="1" x14ac:dyDescent="0.25">
      <c r="A21" s="86" t="s">
        <v>170</v>
      </c>
      <c r="B21" s="122" t="s">
        <v>184</v>
      </c>
      <c r="C21" s="367">
        <v>0</v>
      </c>
      <c r="D21" s="368">
        <v>0</v>
      </c>
      <c r="E21" s="368">
        <v>0</v>
      </c>
      <c r="F21" s="376">
        <v>0</v>
      </c>
      <c r="G21" s="367" t="s">
        <v>98</v>
      </c>
      <c r="H21" s="368" t="s">
        <v>98</v>
      </c>
      <c r="I21" s="369">
        <v>0</v>
      </c>
      <c r="J21" s="369" t="s">
        <v>98</v>
      </c>
      <c r="K21" s="154">
        <v>0</v>
      </c>
      <c r="L21" s="368">
        <v>0</v>
      </c>
      <c r="M21" s="369">
        <v>0</v>
      </c>
      <c r="N21" s="370">
        <v>0</v>
      </c>
      <c r="O21" s="367" t="s">
        <v>98</v>
      </c>
      <c r="P21" s="368" t="s">
        <v>98</v>
      </c>
      <c r="Q21" s="369">
        <v>0</v>
      </c>
      <c r="R21" s="369" t="s">
        <v>98</v>
      </c>
      <c r="S21" s="371">
        <v>1</v>
      </c>
      <c r="T21" s="115">
        <v>1</v>
      </c>
      <c r="U21" s="114">
        <v>0</v>
      </c>
      <c r="V21" s="373">
        <v>1</v>
      </c>
      <c r="W21" s="112"/>
    </row>
    <row r="22" spans="1:23" ht="15" customHeight="1" x14ac:dyDescent="0.25">
      <c r="A22" s="86" t="s">
        <v>185</v>
      </c>
      <c r="B22" s="122" t="s">
        <v>186</v>
      </c>
      <c r="C22" s="367">
        <v>0</v>
      </c>
      <c r="D22" s="368" t="s">
        <v>98</v>
      </c>
      <c r="E22" s="368">
        <v>0</v>
      </c>
      <c r="F22" s="376" t="s">
        <v>98</v>
      </c>
      <c r="G22" s="367">
        <v>0</v>
      </c>
      <c r="H22" s="368" t="s">
        <v>98</v>
      </c>
      <c r="I22" s="369">
        <v>0</v>
      </c>
      <c r="J22" s="369" t="s">
        <v>98</v>
      </c>
      <c r="K22" s="154">
        <v>0</v>
      </c>
      <c r="L22" s="368" t="s">
        <v>98</v>
      </c>
      <c r="M22" s="369">
        <v>0</v>
      </c>
      <c r="N22" s="370" t="s">
        <v>98</v>
      </c>
      <c r="O22" s="367">
        <v>0</v>
      </c>
      <c r="P22" s="368" t="s">
        <v>98</v>
      </c>
      <c r="Q22" s="369">
        <v>0</v>
      </c>
      <c r="R22" s="369" t="s">
        <v>98</v>
      </c>
      <c r="S22" s="371">
        <v>0</v>
      </c>
      <c r="T22" s="115">
        <v>1</v>
      </c>
      <c r="U22" s="114">
        <v>0</v>
      </c>
      <c r="V22" s="373">
        <v>1</v>
      </c>
      <c r="W22" s="112"/>
    </row>
    <row r="23" spans="1:23" ht="15" customHeight="1" x14ac:dyDescent="0.25">
      <c r="A23" s="86" t="s">
        <v>185</v>
      </c>
      <c r="B23" s="122" t="s">
        <v>187</v>
      </c>
      <c r="C23" s="367" t="s">
        <v>98</v>
      </c>
      <c r="D23" s="368" t="s">
        <v>98</v>
      </c>
      <c r="E23" s="368">
        <v>0</v>
      </c>
      <c r="F23" s="376" t="s">
        <v>98</v>
      </c>
      <c r="G23" s="367" t="s">
        <v>98</v>
      </c>
      <c r="H23" s="368">
        <v>0</v>
      </c>
      <c r="I23" s="369">
        <v>0</v>
      </c>
      <c r="J23" s="369" t="s">
        <v>98</v>
      </c>
      <c r="K23" s="154" t="s">
        <v>98</v>
      </c>
      <c r="L23" s="368" t="s">
        <v>98</v>
      </c>
      <c r="M23" s="369">
        <v>0</v>
      </c>
      <c r="N23" s="370" t="s">
        <v>98</v>
      </c>
      <c r="O23" s="367" t="s">
        <v>98</v>
      </c>
      <c r="P23" s="368">
        <v>0</v>
      </c>
      <c r="Q23" s="369">
        <v>0</v>
      </c>
      <c r="R23" s="369" t="s">
        <v>98</v>
      </c>
      <c r="S23" s="371">
        <v>1</v>
      </c>
      <c r="T23" s="115">
        <v>0</v>
      </c>
      <c r="U23" s="114">
        <v>0</v>
      </c>
      <c r="V23" s="373">
        <v>1</v>
      </c>
      <c r="W23" s="112"/>
    </row>
    <row r="24" spans="1:23" ht="15" customHeight="1" x14ac:dyDescent="0.25">
      <c r="A24" s="86" t="s">
        <v>188</v>
      </c>
      <c r="B24" s="122" t="s">
        <v>189</v>
      </c>
      <c r="C24" s="367">
        <v>9</v>
      </c>
      <c r="D24" s="368">
        <v>286</v>
      </c>
      <c r="E24" s="368">
        <v>0</v>
      </c>
      <c r="F24" s="376">
        <v>295</v>
      </c>
      <c r="G24" s="367" t="s">
        <v>98</v>
      </c>
      <c r="H24" s="368" t="s">
        <v>98</v>
      </c>
      <c r="I24" s="369">
        <v>0</v>
      </c>
      <c r="J24" s="369">
        <v>199</v>
      </c>
      <c r="K24" s="154">
        <v>23</v>
      </c>
      <c r="L24" s="368">
        <v>809</v>
      </c>
      <c r="M24" s="369">
        <v>0</v>
      </c>
      <c r="N24" s="370">
        <v>832</v>
      </c>
      <c r="O24" s="367" t="s">
        <v>98</v>
      </c>
      <c r="P24" s="368" t="s">
        <v>98</v>
      </c>
      <c r="Q24" s="369">
        <v>0</v>
      </c>
      <c r="R24" s="369">
        <v>91</v>
      </c>
      <c r="S24" s="371">
        <v>0.75</v>
      </c>
      <c r="T24" s="115">
        <v>0.45128205128205129</v>
      </c>
      <c r="U24" s="114">
        <v>0</v>
      </c>
      <c r="V24" s="373">
        <v>0.457286432160804</v>
      </c>
      <c r="W24" s="112"/>
    </row>
    <row r="25" spans="1:23" ht="15" customHeight="1" x14ac:dyDescent="0.25">
      <c r="A25" s="86" t="s">
        <v>188</v>
      </c>
      <c r="B25" s="122" t="s">
        <v>190</v>
      </c>
      <c r="C25" s="367" t="s">
        <v>98</v>
      </c>
      <c r="D25" s="368" t="s">
        <v>98</v>
      </c>
      <c r="E25" s="368">
        <v>0</v>
      </c>
      <c r="F25" s="376">
        <v>189</v>
      </c>
      <c r="G25" s="367" t="s">
        <v>98</v>
      </c>
      <c r="H25" s="368" t="s">
        <v>98</v>
      </c>
      <c r="I25" s="369">
        <v>0</v>
      </c>
      <c r="J25" s="369">
        <v>154</v>
      </c>
      <c r="K25" s="154" t="s">
        <v>98</v>
      </c>
      <c r="L25" s="368" t="s">
        <v>98</v>
      </c>
      <c r="M25" s="369">
        <v>0</v>
      </c>
      <c r="N25" s="370">
        <v>183</v>
      </c>
      <c r="O25" s="367">
        <v>0</v>
      </c>
      <c r="P25" s="368">
        <v>109</v>
      </c>
      <c r="Q25" s="369">
        <v>0</v>
      </c>
      <c r="R25" s="369">
        <v>109</v>
      </c>
      <c r="S25" s="371">
        <v>0</v>
      </c>
      <c r="T25" s="115" t="s">
        <v>98</v>
      </c>
      <c r="U25" s="114">
        <v>0</v>
      </c>
      <c r="V25" s="373">
        <v>0.70779220779220775</v>
      </c>
      <c r="W25" s="112"/>
    </row>
    <row r="26" spans="1:23" ht="15" customHeight="1" x14ac:dyDescent="0.25">
      <c r="A26" s="86" t="s">
        <v>188</v>
      </c>
      <c r="B26" s="122" t="s">
        <v>191</v>
      </c>
      <c r="C26" s="367" t="s">
        <v>98</v>
      </c>
      <c r="D26" s="368" t="s">
        <v>98</v>
      </c>
      <c r="E26" s="368">
        <v>0</v>
      </c>
      <c r="F26" s="376" t="s">
        <v>98</v>
      </c>
      <c r="G26" s="367">
        <v>0</v>
      </c>
      <c r="H26" s="368" t="s">
        <v>98</v>
      </c>
      <c r="I26" s="369">
        <v>0</v>
      </c>
      <c r="J26" s="369" t="s">
        <v>98</v>
      </c>
      <c r="K26" s="154" t="s">
        <v>98</v>
      </c>
      <c r="L26" s="368" t="s">
        <v>98</v>
      </c>
      <c r="M26" s="369">
        <v>0</v>
      </c>
      <c r="N26" s="370" t="s">
        <v>98</v>
      </c>
      <c r="O26" s="367">
        <v>0</v>
      </c>
      <c r="P26" s="368" t="s">
        <v>98</v>
      </c>
      <c r="Q26" s="369">
        <v>0</v>
      </c>
      <c r="R26" s="369" t="s">
        <v>98</v>
      </c>
      <c r="S26" s="371">
        <v>0</v>
      </c>
      <c r="T26" s="115" t="s">
        <v>98</v>
      </c>
      <c r="U26" s="114">
        <v>0</v>
      </c>
      <c r="V26" s="373" t="s">
        <v>98</v>
      </c>
      <c r="W26" s="112"/>
    </row>
    <row r="27" spans="1:23" ht="15" customHeight="1" x14ac:dyDescent="0.25">
      <c r="A27" s="86" t="s">
        <v>188</v>
      </c>
      <c r="B27" s="122" t="s">
        <v>192</v>
      </c>
      <c r="C27" s="367">
        <v>0</v>
      </c>
      <c r="D27" s="368">
        <v>46</v>
      </c>
      <c r="E27" s="368">
        <v>0</v>
      </c>
      <c r="F27" s="376">
        <v>46</v>
      </c>
      <c r="G27" s="367">
        <v>0</v>
      </c>
      <c r="H27" s="368">
        <v>41</v>
      </c>
      <c r="I27" s="369">
        <v>0</v>
      </c>
      <c r="J27" s="369">
        <v>41</v>
      </c>
      <c r="K27" s="154">
        <v>0</v>
      </c>
      <c r="L27" s="368">
        <v>83</v>
      </c>
      <c r="M27" s="369">
        <v>0</v>
      </c>
      <c r="N27" s="370">
        <v>83</v>
      </c>
      <c r="O27" s="367">
        <v>0</v>
      </c>
      <c r="P27" s="368">
        <v>22</v>
      </c>
      <c r="Q27" s="369">
        <v>0</v>
      </c>
      <c r="R27" s="369">
        <v>22</v>
      </c>
      <c r="S27" s="371">
        <v>0</v>
      </c>
      <c r="T27" s="115">
        <v>0.53658536585365857</v>
      </c>
      <c r="U27" s="114">
        <v>0</v>
      </c>
      <c r="V27" s="373">
        <v>0.53658536585365857</v>
      </c>
      <c r="W27" s="112"/>
    </row>
    <row r="28" spans="1:23" ht="15" customHeight="1" x14ac:dyDescent="0.25">
      <c r="A28" s="86" t="s">
        <v>188</v>
      </c>
      <c r="B28" s="122" t="s">
        <v>193</v>
      </c>
      <c r="C28" s="367">
        <v>14</v>
      </c>
      <c r="D28" s="368">
        <v>78</v>
      </c>
      <c r="E28" s="368">
        <v>0</v>
      </c>
      <c r="F28" s="376">
        <v>92</v>
      </c>
      <c r="G28" s="367">
        <v>7</v>
      </c>
      <c r="H28" s="368">
        <v>102</v>
      </c>
      <c r="I28" s="369">
        <v>0</v>
      </c>
      <c r="J28" s="369">
        <v>109</v>
      </c>
      <c r="K28" s="154">
        <v>19</v>
      </c>
      <c r="L28" s="368">
        <v>79</v>
      </c>
      <c r="M28" s="369">
        <v>0</v>
      </c>
      <c r="N28" s="370">
        <v>98</v>
      </c>
      <c r="O28" s="367">
        <v>7</v>
      </c>
      <c r="P28" s="368">
        <v>91</v>
      </c>
      <c r="Q28" s="369">
        <v>0</v>
      </c>
      <c r="R28" s="369">
        <v>98</v>
      </c>
      <c r="S28" s="371">
        <v>1</v>
      </c>
      <c r="T28" s="115">
        <v>0.89215686274509809</v>
      </c>
      <c r="U28" s="114">
        <v>0</v>
      </c>
      <c r="V28" s="373">
        <v>0.8990825688073395</v>
      </c>
      <c r="W28" s="112"/>
    </row>
    <row r="29" spans="1:23" ht="15" customHeight="1" x14ac:dyDescent="0.25">
      <c r="A29" s="86" t="s">
        <v>188</v>
      </c>
      <c r="B29" s="122" t="s">
        <v>194</v>
      </c>
      <c r="C29" s="367" t="s">
        <v>98</v>
      </c>
      <c r="D29" s="368" t="s">
        <v>98</v>
      </c>
      <c r="E29" s="368">
        <v>0</v>
      </c>
      <c r="F29" s="376">
        <v>24</v>
      </c>
      <c r="G29" s="367" t="s">
        <v>98</v>
      </c>
      <c r="H29" s="368" t="s">
        <v>98</v>
      </c>
      <c r="I29" s="369">
        <v>0</v>
      </c>
      <c r="J29" s="369">
        <v>26</v>
      </c>
      <c r="K29" s="154" t="s">
        <v>98</v>
      </c>
      <c r="L29" s="368" t="s">
        <v>98</v>
      </c>
      <c r="M29" s="369">
        <v>0</v>
      </c>
      <c r="N29" s="370">
        <v>17</v>
      </c>
      <c r="O29" s="367" t="s">
        <v>98</v>
      </c>
      <c r="P29" s="368" t="s">
        <v>98</v>
      </c>
      <c r="Q29" s="369">
        <v>0</v>
      </c>
      <c r="R29" s="369">
        <v>23</v>
      </c>
      <c r="S29" s="371">
        <v>1</v>
      </c>
      <c r="T29" s="115">
        <v>0.875</v>
      </c>
      <c r="U29" s="114">
        <v>0</v>
      </c>
      <c r="V29" s="373">
        <v>0.88461538461538458</v>
      </c>
      <c r="W29" s="112"/>
    </row>
    <row r="30" spans="1:23" ht="15" customHeight="1" x14ac:dyDescent="0.25">
      <c r="A30" s="86" t="s">
        <v>195</v>
      </c>
      <c r="B30" s="122" t="s">
        <v>196</v>
      </c>
      <c r="C30" s="367">
        <v>0</v>
      </c>
      <c r="D30" s="368">
        <v>0</v>
      </c>
      <c r="E30" s="368">
        <v>0</v>
      </c>
      <c r="F30" s="376">
        <v>0</v>
      </c>
      <c r="G30" s="367">
        <v>0</v>
      </c>
      <c r="H30" s="368">
        <v>0</v>
      </c>
      <c r="I30" s="369">
        <v>0</v>
      </c>
      <c r="J30" s="369">
        <v>0</v>
      </c>
      <c r="K30" s="154">
        <v>0</v>
      </c>
      <c r="L30" s="368" t="s">
        <v>98</v>
      </c>
      <c r="M30" s="369">
        <v>0</v>
      </c>
      <c r="N30" s="370" t="s">
        <v>98</v>
      </c>
      <c r="O30" s="367">
        <v>0</v>
      </c>
      <c r="P30" s="368">
        <v>0</v>
      </c>
      <c r="Q30" s="369">
        <v>0</v>
      </c>
      <c r="R30" s="369">
        <v>0</v>
      </c>
      <c r="S30" s="371">
        <v>0</v>
      </c>
      <c r="T30" s="115">
        <v>0</v>
      </c>
      <c r="U30" s="114">
        <v>0</v>
      </c>
      <c r="V30" s="373">
        <v>0</v>
      </c>
      <c r="W30" s="112"/>
    </row>
    <row r="31" spans="1:23" ht="15" customHeight="1" x14ac:dyDescent="0.25">
      <c r="A31" s="86" t="s">
        <v>195</v>
      </c>
      <c r="B31" s="87" t="s">
        <v>197</v>
      </c>
      <c r="C31" s="367" t="s">
        <v>98</v>
      </c>
      <c r="D31" s="368" t="s">
        <v>98</v>
      </c>
      <c r="E31" s="368">
        <v>0</v>
      </c>
      <c r="F31" s="376" t="s">
        <v>98</v>
      </c>
      <c r="G31" s="367">
        <v>0</v>
      </c>
      <c r="H31" s="368">
        <v>0</v>
      </c>
      <c r="I31" s="369">
        <v>0</v>
      </c>
      <c r="J31" s="369">
        <v>0</v>
      </c>
      <c r="K31" s="154" t="s">
        <v>98</v>
      </c>
      <c r="L31" s="368" t="s">
        <v>98</v>
      </c>
      <c r="M31" s="369">
        <v>0</v>
      </c>
      <c r="N31" s="370" t="s">
        <v>98</v>
      </c>
      <c r="O31" s="367">
        <v>0</v>
      </c>
      <c r="P31" s="368">
        <v>0</v>
      </c>
      <c r="Q31" s="369">
        <v>0</v>
      </c>
      <c r="R31" s="369">
        <v>0</v>
      </c>
      <c r="S31" s="371">
        <v>0</v>
      </c>
      <c r="T31" s="115">
        <v>0</v>
      </c>
      <c r="U31" s="114">
        <v>0</v>
      </c>
      <c r="V31" s="373">
        <v>0</v>
      </c>
      <c r="W31" s="112"/>
    </row>
    <row r="32" spans="1:23" ht="15" customHeight="1" x14ac:dyDescent="0.25">
      <c r="A32" s="86" t="s">
        <v>195</v>
      </c>
      <c r="B32" s="122" t="s">
        <v>198</v>
      </c>
      <c r="C32" s="367">
        <v>0</v>
      </c>
      <c r="D32" s="368">
        <v>0</v>
      </c>
      <c r="E32" s="368">
        <v>0</v>
      </c>
      <c r="F32" s="376">
        <v>0</v>
      </c>
      <c r="G32" s="367" t="s">
        <v>98</v>
      </c>
      <c r="H32" s="368" t="s">
        <v>98</v>
      </c>
      <c r="I32" s="369">
        <v>0</v>
      </c>
      <c r="J32" s="369" t="s">
        <v>98</v>
      </c>
      <c r="K32" s="154">
        <v>0</v>
      </c>
      <c r="L32" s="368">
        <v>0</v>
      </c>
      <c r="M32" s="369">
        <v>0</v>
      </c>
      <c r="N32" s="370">
        <v>0</v>
      </c>
      <c r="O32" s="367" t="s">
        <v>98</v>
      </c>
      <c r="P32" s="368" t="s">
        <v>98</v>
      </c>
      <c r="Q32" s="369">
        <v>0</v>
      </c>
      <c r="R32" s="369" t="s">
        <v>98</v>
      </c>
      <c r="S32" s="371">
        <v>1</v>
      </c>
      <c r="T32" s="115">
        <v>1</v>
      </c>
      <c r="U32" s="114">
        <v>0</v>
      </c>
      <c r="V32" s="373">
        <v>1</v>
      </c>
      <c r="W32" s="112"/>
    </row>
    <row r="33" spans="1:23" ht="15" customHeight="1" x14ac:dyDescent="0.25">
      <c r="A33" s="86" t="s">
        <v>195</v>
      </c>
      <c r="B33" s="122" t="s">
        <v>199</v>
      </c>
      <c r="C33" s="367">
        <v>8</v>
      </c>
      <c r="D33" s="368">
        <v>8</v>
      </c>
      <c r="E33" s="368">
        <v>0</v>
      </c>
      <c r="F33" s="376">
        <v>16</v>
      </c>
      <c r="G33" s="367" t="s">
        <v>98</v>
      </c>
      <c r="H33" s="368" t="s">
        <v>98</v>
      </c>
      <c r="I33" s="369">
        <v>0</v>
      </c>
      <c r="J33" s="369">
        <v>5</v>
      </c>
      <c r="K33" s="154">
        <v>9</v>
      </c>
      <c r="L33" s="368">
        <v>8</v>
      </c>
      <c r="M33" s="369">
        <v>0</v>
      </c>
      <c r="N33" s="370">
        <v>17</v>
      </c>
      <c r="O33" s="367" t="s">
        <v>98</v>
      </c>
      <c r="P33" s="368" t="s">
        <v>98</v>
      </c>
      <c r="Q33" s="369">
        <v>0</v>
      </c>
      <c r="R33" s="369">
        <v>5</v>
      </c>
      <c r="S33" s="371">
        <v>1</v>
      </c>
      <c r="T33" s="115">
        <v>1</v>
      </c>
      <c r="U33" s="114">
        <v>0</v>
      </c>
      <c r="V33" s="373">
        <v>1</v>
      </c>
      <c r="W33" s="112"/>
    </row>
    <row r="34" spans="1:23" ht="15" customHeight="1" x14ac:dyDescent="0.25">
      <c r="A34" s="86" t="s">
        <v>200</v>
      </c>
      <c r="B34" s="122" t="s">
        <v>201</v>
      </c>
      <c r="C34" s="367">
        <v>28</v>
      </c>
      <c r="D34" s="368">
        <v>27</v>
      </c>
      <c r="E34" s="368">
        <v>0</v>
      </c>
      <c r="F34" s="376">
        <v>55</v>
      </c>
      <c r="G34" s="367">
        <v>36</v>
      </c>
      <c r="H34" s="368">
        <v>29</v>
      </c>
      <c r="I34" s="369">
        <v>0</v>
      </c>
      <c r="J34" s="369">
        <v>65</v>
      </c>
      <c r="K34" s="154">
        <v>29</v>
      </c>
      <c r="L34" s="368">
        <v>29</v>
      </c>
      <c r="M34" s="369">
        <v>0</v>
      </c>
      <c r="N34" s="370">
        <v>58</v>
      </c>
      <c r="O34" s="367">
        <v>24</v>
      </c>
      <c r="P34" s="368">
        <v>16</v>
      </c>
      <c r="Q34" s="369">
        <v>0</v>
      </c>
      <c r="R34" s="369">
        <v>40</v>
      </c>
      <c r="S34" s="371">
        <v>0.66666666666666663</v>
      </c>
      <c r="T34" s="115">
        <v>0.55172413793103448</v>
      </c>
      <c r="U34" s="114">
        <v>0</v>
      </c>
      <c r="V34" s="373">
        <v>0.61538461538461542</v>
      </c>
      <c r="W34" s="112"/>
    </row>
    <row r="35" spans="1:23" ht="15" customHeight="1" x14ac:dyDescent="0.25">
      <c r="A35" s="86" t="s">
        <v>185</v>
      </c>
      <c r="B35" s="122" t="s">
        <v>202</v>
      </c>
      <c r="C35" s="367">
        <v>9</v>
      </c>
      <c r="D35" s="368">
        <v>10</v>
      </c>
      <c r="E35" s="368">
        <v>0</v>
      </c>
      <c r="F35" s="376">
        <v>19</v>
      </c>
      <c r="G35" s="367">
        <v>7</v>
      </c>
      <c r="H35" s="368">
        <v>11</v>
      </c>
      <c r="I35" s="369">
        <v>0</v>
      </c>
      <c r="J35" s="369">
        <v>18</v>
      </c>
      <c r="K35" s="154">
        <v>12</v>
      </c>
      <c r="L35" s="368">
        <v>8</v>
      </c>
      <c r="M35" s="369">
        <v>0</v>
      </c>
      <c r="N35" s="370">
        <v>20</v>
      </c>
      <c r="O35" s="367">
        <v>6</v>
      </c>
      <c r="P35" s="368">
        <v>10</v>
      </c>
      <c r="Q35" s="369">
        <v>0</v>
      </c>
      <c r="R35" s="369">
        <v>16</v>
      </c>
      <c r="S35" s="371">
        <v>0.8571428571428571</v>
      </c>
      <c r="T35" s="115">
        <v>0.90909090909090906</v>
      </c>
      <c r="U35" s="114">
        <v>0</v>
      </c>
      <c r="V35" s="373">
        <v>0.88888888888888884</v>
      </c>
      <c r="W35" s="112"/>
    </row>
    <row r="36" spans="1:23" ht="15" customHeight="1" x14ac:dyDescent="0.25">
      <c r="A36" s="86" t="s">
        <v>170</v>
      </c>
      <c r="B36" s="122" t="s">
        <v>203</v>
      </c>
      <c r="C36" s="367" t="s">
        <v>98</v>
      </c>
      <c r="D36" s="368" t="s">
        <v>98</v>
      </c>
      <c r="E36" s="368">
        <v>0</v>
      </c>
      <c r="F36" s="376">
        <v>123</v>
      </c>
      <c r="G36" s="367" t="s">
        <v>98</v>
      </c>
      <c r="H36" s="368" t="s">
        <v>98</v>
      </c>
      <c r="I36" s="369">
        <v>0</v>
      </c>
      <c r="J36" s="369">
        <v>128</v>
      </c>
      <c r="K36" s="154" t="s">
        <v>98</v>
      </c>
      <c r="L36" s="368" t="s">
        <v>98</v>
      </c>
      <c r="M36" s="369">
        <v>0</v>
      </c>
      <c r="N36" s="370">
        <v>114</v>
      </c>
      <c r="O36" s="367">
        <v>115</v>
      </c>
      <c r="P36" s="368">
        <v>0</v>
      </c>
      <c r="Q36" s="369">
        <v>0</v>
      </c>
      <c r="R36" s="369">
        <v>115</v>
      </c>
      <c r="S36" s="371" t="s">
        <v>98</v>
      </c>
      <c r="T36" s="115">
        <v>0</v>
      </c>
      <c r="U36" s="114">
        <v>0</v>
      </c>
      <c r="V36" s="373">
        <v>0.8984375</v>
      </c>
      <c r="W36" s="112"/>
    </row>
    <row r="37" spans="1:23" ht="15" customHeight="1" x14ac:dyDescent="0.25">
      <c r="A37" s="86" t="s">
        <v>185</v>
      </c>
      <c r="B37" s="122" t="s">
        <v>204</v>
      </c>
      <c r="C37" s="367">
        <v>70</v>
      </c>
      <c r="D37" s="368">
        <v>28</v>
      </c>
      <c r="E37" s="368">
        <v>0</v>
      </c>
      <c r="F37" s="376">
        <v>98</v>
      </c>
      <c r="G37" s="367">
        <v>66</v>
      </c>
      <c r="H37" s="368">
        <v>39</v>
      </c>
      <c r="I37" s="369">
        <v>0</v>
      </c>
      <c r="J37" s="369">
        <v>105</v>
      </c>
      <c r="K37" s="154">
        <v>58</v>
      </c>
      <c r="L37" s="368">
        <v>24</v>
      </c>
      <c r="M37" s="369">
        <v>0</v>
      </c>
      <c r="N37" s="370">
        <v>82</v>
      </c>
      <c r="O37" s="367">
        <v>41</v>
      </c>
      <c r="P37" s="368">
        <v>22</v>
      </c>
      <c r="Q37" s="369">
        <v>0</v>
      </c>
      <c r="R37" s="369">
        <v>63</v>
      </c>
      <c r="S37" s="371">
        <v>0.62121212121212122</v>
      </c>
      <c r="T37" s="115">
        <v>0.5641025641025641</v>
      </c>
      <c r="U37" s="114">
        <v>0</v>
      </c>
      <c r="V37" s="373">
        <v>0.6</v>
      </c>
      <c r="W37" s="112"/>
    </row>
    <row r="38" spans="1:23" ht="15" customHeight="1" x14ac:dyDescent="0.25">
      <c r="A38" s="86" t="s">
        <v>185</v>
      </c>
      <c r="B38" s="122" t="s">
        <v>205</v>
      </c>
      <c r="C38" s="367">
        <v>50</v>
      </c>
      <c r="D38" s="368" t="s">
        <v>98</v>
      </c>
      <c r="E38" s="368" t="s">
        <v>98</v>
      </c>
      <c r="F38" s="376">
        <v>72</v>
      </c>
      <c r="G38" s="367">
        <v>97</v>
      </c>
      <c r="H38" s="368">
        <v>52</v>
      </c>
      <c r="I38" s="369">
        <v>0</v>
      </c>
      <c r="J38" s="369">
        <v>149</v>
      </c>
      <c r="K38" s="154">
        <v>66</v>
      </c>
      <c r="L38" s="368" t="s">
        <v>98</v>
      </c>
      <c r="M38" s="369" t="s">
        <v>98</v>
      </c>
      <c r="N38" s="370">
        <v>92</v>
      </c>
      <c r="O38" s="367">
        <v>69</v>
      </c>
      <c r="P38" s="368">
        <v>35</v>
      </c>
      <c r="Q38" s="369">
        <v>0</v>
      </c>
      <c r="R38" s="369">
        <v>104</v>
      </c>
      <c r="S38" s="371">
        <v>0.71134020618556704</v>
      </c>
      <c r="T38" s="115">
        <v>0.67307692307692313</v>
      </c>
      <c r="U38" s="114">
        <v>0</v>
      </c>
      <c r="V38" s="373">
        <v>0.69798657718120805</v>
      </c>
      <c r="W38" s="112"/>
    </row>
    <row r="39" spans="1:23" ht="15" customHeight="1" x14ac:dyDescent="0.25">
      <c r="A39" s="86" t="s">
        <v>188</v>
      </c>
      <c r="B39" s="122" t="s">
        <v>206</v>
      </c>
      <c r="C39" s="367">
        <v>0</v>
      </c>
      <c r="D39" s="368" t="s">
        <v>98</v>
      </c>
      <c r="E39" s="368">
        <v>0</v>
      </c>
      <c r="F39" s="376" t="s">
        <v>98</v>
      </c>
      <c r="G39" s="367">
        <v>0</v>
      </c>
      <c r="H39" s="368">
        <v>34</v>
      </c>
      <c r="I39" s="369">
        <v>0</v>
      </c>
      <c r="J39" s="369">
        <v>34</v>
      </c>
      <c r="K39" s="154" t="s">
        <v>98</v>
      </c>
      <c r="L39" s="368" t="s">
        <v>98</v>
      </c>
      <c r="M39" s="369">
        <v>0</v>
      </c>
      <c r="N39" s="370">
        <v>97</v>
      </c>
      <c r="O39" s="367">
        <v>0</v>
      </c>
      <c r="P39" s="368">
        <v>24</v>
      </c>
      <c r="Q39" s="369">
        <v>0</v>
      </c>
      <c r="R39" s="369">
        <v>24</v>
      </c>
      <c r="S39" s="371">
        <v>0</v>
      </c>
      <c r="T39" s="115">
        <v>0.70588235294117652</v>
      </c>
      <c r="U39" s="114">
        <v>0</v>
      </c>
      <c r="V39" s="373">
        <v>0.70588235294117652</v>
      </c>
      <c r="W39" s="112"/>
    </row>
    <row r="40" spans="1:23" ht="15" customHeight="1" x14ac:dyDescent="0.25">
      <c r="A40" s="86" t="s">
        <v>188</v>
      </c>
      <c r="B40" s="122" t="s">
        <v>207</v>
      </c>
      <c r="C40" s="367" t="s">
        <v>98</v>
      </c>
      <c r="D40" s="368" t="s">
        <v>98</v>
      </c>
      <c r="E40" s="368">
        <v>0</v>
      </c>
      <c r="F40" s="376">
        <v>144</v>
      </c>
      <c r="G40" s="367" t="s">
        <v>98</v>
      </c>
      <c r="H40" s="368" t="s">
        <v>98</v>
      </c>
      <c r="I40" s="369">
        <v>0</v>
      </c>
      <c r="J40" s="369">
        <v>166</v>
      </c>
      <c r="K40" s="154">
        <v>11</v>
      </c>
      <c r="L40" s="368">
        <v>506</v>
      </c>
      <c r="M40" s="369">
        <v>0</v>
      </c>
      <c r="N40" s="370">
        <v>517</v>
      </c>
      <c r="O40" s="367" t="s">
        <v>98</v>
      </c>
      <c r="P40" s="368" t="s">
        <v>98</v>
      </c>
      <c r="Q40" s="369">
        <v>0</v>
      </c>
      <c r="R40" s="369">
        <v>132</v>
      </c>
      <c r="S40" s="371">
        <v>0.5</v>
      </c>
      <c r="T40" s="115">
        <v>0.79878048780487809</v>
      </c>
      <c r="U40" s="114">
        <v>0</v>
      </c>
      <c r="V40" s="373">
        <v>0.79518072289156627</v>
      </c>
      <c r="W40" s="112"/>
    </row>
    <row r="41" spans="1:23" ht="15" customHeight="1" x14ac:dyDescent="0.25">
      <c r="A41" s="86" t="s">
        <v>178</v>
      </c>
      <c r="B41" s="122" t="s">
        <v>208</v>
      </c>
      <c r="C41" s="367" t="s">
        <v>98</v>
      </c>
      <c r="D41" s="368">
        <v>29</v>
      </c>
      <c r="E41" s="368" t="s">
        <v>98</v>
      </c>
      <c r="F41" s="376">
        <v>31</v>
      </c>
      <c r="G41" s="367">
        <v>0</v>
      </c>
      <c r="H41" s="368">
        <v>19</v>
      </c>
      <c r="I41" s="369">
        <v>0</v>
      </c>
      <c r="J41" s="369">
        <v>19</v>
      </c>
      <c r="K41" s="154" t="s">
        <v>98</v>
      </c>
      <c r="L41" s="368">
        <v>47</v>
      </c>
      <c r="M41" s="369" t="s">
        <v>98</v>
      </c>
      <c r="N41" s="370">
        <v>50</v>
      </c>
      <c r="O41" s="367">
        <v>0</v>
      </c>
      <c r="P41" s="368">
        <v>14</v>
      </c>
      <c r="Q41" s="369">
        <v>0</v>
      </c>
      <c r="R41" s="369">
        <v>14</v>
      </c>
      <c r="S41" s="371">
        <v>0</v>
      </c>
      <c r="T41" s="115">
        <v>0.73684210526315785</v>
      </c>
      <c r="U41" s="114">
        <v>0</v>
      </c>
      <c r="V41" s="373">
        <v>0.73684210526315785</v>
      </c>
      <c r="W41" s="112"/>
    </row>
    <row r="42" spans="1:23" ht="15" customHeight="1" x14ac:dyDescent="0.25">
      <c r="A42" s="86" t="s">
        <v>178</v>
      </c>
      <c r="B42" s="122" t="s">
        <v>209</v>
      </c>
      <c r="C42" s="367" t="s">
        <v>98</v>
      </c>
      <c r="D42" s="368">
        <v>219</v>
      </c>
      <c r="E42" s="368" t="s">
        <v>98</v>
      </c>
      <c r="F42" s="376">
        <v>230</v>
      </c>
      <c r="G42" s="367" t="s">
        <v>98</v>
      </c>
      <c r="H42" s="368">
        <v>202</v>
      </c>
      <c r="I42" s="369" t="s">
        <v>98</v>
      </c>
      <c r="J42" s="369">
        <v>219</v>
      </c>
      <c r="K42" s="154" t="s">
        <v>98</v>
      </c>
      <c r="L42" s="368">
        <v>672</v>
      </c>
      <c r="M42" s="369" t="s">
        <v>98</v>
      </c>
      <c r="N42" s="370">
        <v>714</v>
      </c>
      <c r="O42" s="367">
        <v>12</v>
      </c>
      <c r="P42" s="368">
        <v>138</v>
      </c>
      <c r="Q42" s="369">
        <v>0</v>
      </c>
      <c r="R42" s="369">
        <v>150</v>
      </c>
      <c r="S42" s="371" t="s">
        <v>98</v>
      </c>
      <c r="T42" s="115">
        <v>0.68316831683168322</v>
      </c>
      <c r="U42" s="114">
        <v>0</v>
      </c>
      <c r="V42" s="373">
        <v>0.68493150684931503</v>
      </c>
      <c r="W42" s="112"/>
    </row>
    <row r="43" spans="1:23" ht="15" customHeight="1" x14ac:dyDescent="0.25">
      <c r="A43" s="86" t="s">
        <v>178</v>
      </c>
      <c r="B43" s="122" t="s">
        <v>210</v>
      </c>
      <c r="C43" s="367" t="s">
        <v>98</v>
      </c>
      <c r="D43" s="368" t="s">
        <v>98</v>
      </c>
      <c r="E43" s="368">
        <v>0</v>
      </c>
      <c r="F43" s="376">
        <v>9</v>
      </c>
      <c r="G43" s="367">
        <v>0</v>
      </c>
      <c r="H43" s="368" t="s">
        <v>98</v>
      </c>
      <c r="I43" s="369">
        <v>0</v>
      </c>
      <c r="J43" s="369" t="s">
        <v>98</v>
      </c>
      <c r="K43" s="154" t="s">
        <v>98</v>
      </c>
      <c r="L43" s="368" t="s">
        <v>98</v>
      </c>
      <c r="M43" s="369">
        <v>0</v>
      </c>
      <c r="N43" s="370">
        <v>34</v>
      </c>
      <c r="O43" s="367">
        <v>0</v>
      </c>
      <c r="P43" s="368" t="s">
        <v>98</v>
      </c>
      <c r="Q43" s="369">
        <v>0</v>
      </c>
      <c r="R43" s="369" t="s">
        <v>98</v>
      </c>
      <c r="S43" s="371">
        <v>0</v>
      </c>
      <c r="T43" s="115">
        <v>1</v>
      </c>
      <c r="U43" s="114">
        <v>0</v>
      </c>
      <c r="V43" s="373">
        <v>1</v>
      </c>
      <c r="W43" s="112"/>
    </row>
    <row r="44" spans="1:23" ht="15" customHeight="1" x14ac:dyDescent="0.25">
      <c r="A44" s="86" t="s">
        <v>211</v>
      </c>
      <c r="B44" s="122" t="s">
        <v>212</v>
      </c>
      <c r="C44" s="367">
        <v>0</v>
      </c>
      <c r="D44" s="368">
        <v>0</v>
      </c>
      <c r="E44" s="368">
        <v>0</v>
      </c>
      <c r="F44" s="376">
        <v>0</v>
      </c>
      <c r="G44" s="367" t="s">
        <v>98</v>
      </c>
      <c r="H44" s="368" t="s">
        <v>98</v>
      </c>
      <c r="I44" s="369">
        <v>0</v>
      </c>
      <c r="J44" s="369">
        <v>5</v>
      </c>
      <c r="K44" s="154">
        <v>8</v>
      </c>
      <c r="L44" s="368">
        <v>0</v>
      </c>
      <c r="M44" s="369">
        <v>0</v>
      </c>
      <c r="N44" s="370">
        <v>8</v>
      </c>
      <c r="O44" s="367">
        <v>0</v>
      </c>
      <c r="P44" s="368">
        <v>0</v>
      </c>
      <c r="Q44" s="369">
        <v>0</v>
      </c>
      <c r="R44" s="369">
        <v>0</v>
      </c>
      <c r="S44" s="371">
        <v>0</v>
      </c>
      <c r="T44" s="115">
        <v>0</v>
      </c>
      <c r="U44" s="114">
        <v>0</v>
      </c>
      <c r="V44" s="373">
        <v>0</v>
      </c>
      <c r="W44" s="112"/>
    </row>
    <row r="45" spans="1:23" ht="15" customHeight="1" x14ac:dyDescent="0.25">
      <c r="A45" s="86" t="s">
        <v>188</v>
      </c>
      <c r="B45" s="122" t="s">
        <v>213</v>
      </c>
      <c r="C45" s="367">
        <v>0</v>
      </c>
      <c r="D45" s="368">
        <v>0</v>
      </c>
      <c r="E45" s="368">
        <v>0</v>
      </c>
      <c r="F45" s="376">
        <v>0</v>
      </c>
      <c r="G45" s="367">
        <v>0</v>
      </c>
      <c r="H45" s="368" t="s">
        <v>98</v>
      </c>
      <c r="I45" s="369">
        <v>0</v>
      </c>
      <c r="J45" s="369" t="s">
        <v>98</v>
      </c>
      <c r="K45" s="154">
        <v>0</v>
      </c>
      <c r="L45" s="368">
        <v>0</v>
      </c>
      <c r="M45" s="369">
        <v>0</v>
      </c>
      <c r="N45" s="370">
        <v>0</v>
      </c>
      <c r="O45" s="367">
        <v>0</v>
      </c>
      <c r="P45" s="368" t="s">
        <v>98</v>
      </c>
      <c r="Q45" s="369">
        <v>0</v>
      </c>
      <c r="R45" s="369" t="s">
        <v>98</v>
      </c>
      <c r="S45" s="371">
        <v>0</v>
      </c>
      <c r="T45" s="115">
        <v>0.5</v>
      </c>
      <c r="U45" s="114">
        <v>0</v>
      </c>
      <c r="V45" s="373">
        <v>0.5</v>
      </c>
      <c r="W45" s="112"/>
    </row>
    <row r="46" spans="1:23" ht="15" customHeight="1" x14ac:dyDescent="0.25">
      <c r="A46" s="86" t="s">
        <v>185</v>
      </c>
      <c r="B46" s="122" t="s">
        <v>214</v>
      </c>
      <c r="C46" s="367" t="s">
        <v>98</v>
      </c>
      <c r="D46" s="368" t="s">
        <v>98</v>
      </c>
      <c r="E46" s="368">
        <v>0</v>
      </c>
      <c r="F46" s="376">
        <v>9</v>
      </c>
      <c r="G46" s="367" t="s">
        <v>98</v>
      </c>
      <c r="H46" s="368" t="s">
        <v>98</v>
      </c>
      <c r="I46" s="369">
        <v>0</v>
      </c>
      <c r="J46" s="369">
        <v>5</v>
      </c>
      <c r="K46" s="154" t="s">
        <v>98</v>
      </c>
      <c r="L46" s="368" t="s">
        <v>98</v>
      </c>
      <c r="M46" s="369">
        <v>0</v>
      </c>
      <c r="N46" s="370">
        <v>7</v>
      </c>
      <c r="O46" s="367">
        <v>0</v>
      </c>
      <c r="P46" s="368" t="s">
        <v>98</v>
      </c>
      <c r="Q46" s="369">
        <v>0</v>
      </c>
      <c r="R46" s="369" t="s">
        <v>98</v>
      </c>
      <c r="S46" s="371">
        <v>0</v>
      </c>
      <c r="T46" s="115">
        <v>0.75</v>
      </c>
      <c r="U46" s="114">
        <v>0</v>
      </c>
      <c r="V46" s="373">
        <v>0.6</v>
      </c>
      <c r="W46" s="112"/>
    </row>
    <row r="47" spans="1:23" ht="15" customHeight="1" x14ac:dyDescent="0.25">
      <c r="A47" s="86" t="s">
        <v>185</v>
      </c>
      <c r="B47" s="122" t="s">
        <v>215</v>
      </c>
      <c r="C47" s="367" t="s">
        <v>98</v>
      </c>
      <c r="D47" s="368" t="s">
        <v>98</v>
      </c>
      <c r="E47" s="368">
        <v>0</v>
      </c>
      <c r="F47" s="376" t="s">
        <v>98</v>
      </c>
      <c r="G47" s="367">
        <v>0</v>
      </c>
      <c r="H47" s="368" t="s">
        <v>98</v>
      </c>
      <c r="I47" s="369">
        <v>0</v>
      </c>
      <c r="J47" s="369" t="s">
        <v>98</v>
      </c>
      <c r="K47" s="154" t="s">
        <v>98</v>
      </c>
      <c r="L47" s="368">
        <v>0</v>
      </c>
      <c r="M47" s="369">
        <v>0</v>
      </c>
      <c r="N47" s="370" t="s">
        <v>98</v>
      </c>
      <c r="O47" s="367">
        <v>0</v>
      </c>
      <c r="P47" s="368">
        <v>0</v>
      </c>
      <c r="Q47" s="369">
        <v>0</v>
      </c>
      <c r="R47" s="369">
        <v>0</v>
      </c>
      <c r="S47" s="371">
        <v>0</v>
      </c>
      <c r="T47" s="115">
        <v>0</v>
      </c>
      <c r="U47" s="114">
        <v>0</v>
      </c>
      <c r="V47" s="373">
        <v>0</v>
      </c>
      <c r="W47" s="112"/>
    </row>
    <row r="48" spans="1:23" ht="15" customHeight="1" x14ac:dyDescent="0.25">
      <c r="A48" s="86" t="s">
        <v>195</v>
      </c>
      <c r="B48" s="122" t="s">
        <v>216</v>
      </c>
      <c r="C48" s="367">
        <v>16</v>
      </c>
      <c r="D48" s="368">
        <v>13</v>
      </c>
      <c r="E48" s="368">
        <v>0</v>
      </c>
      <c r="F48" s="376">
        <v>29</v>
      </c>
      <c r="G48" s="367">
        <v>9</v>
      </c>
      <c r="H48" s="368">
        <v>5</v>
      </c>
      <c r="I48" s="369">
        <v>0</v>
      </c>
      <c r="J48" s="369">
        <v>14</v>
      </c>
      <c r="K48" s="154">
        <v>20</v>
      </c>
      <c r="L48" s="368">
        <v>17</v>
      </c>
      <c r="M48" s="369">
        <v>0</v>
      </c>
      <c r="N48" s="370">
        <v>37</v>
      </c>
      <c r="O48" s="367">
        <v>8</v>
      </c>
      <c r="P48" s="368">
        <v>5</v>
      </c>
      <c r="Q48" s="369">
        <v>0</v>
      </c>
      <c r="R48" s="369">
        <v>13</v>
      </c>
      <c r="S48" s="371">
        <v>0.88888888888888884</v>
      </c>
      <c r="T48" s="115">
        <v>1</v>
      </c>
      <c r="U48" s="114">
        <v>0</v>
      </c>
      <c r="V48" s="373">
        <v>0.9285714285714286</v>
      </c>
      <c r="W48" s="112"/>
    </row>
    <row r="49" spans="1:23" ht="15" customHeight="1" x14ac:dyDescent="0.25">
      <c r="A49" s="86" t="s">
        <v>185</v>
      </c>
      <c r="B49" s="122" t="s">
        <v>217</v>
      </c>
      <c r="C49" s="367" t="s">
        <v>98</v>
      </c>
      <c r="D49" s="368" t="s">
        <v>98</v>
      </c>
      <c r="E49" s="368">
        <v>0</v>
      </c>
      <c r="F49" s="376">
        <v>36</v>
      </c>
      <c r="G49" s="367" t="s">
        <v>98</v>
      </c>
      <c r="H49" s="368" t="s">
        <v>98</v>
      </c>
      <c r="I49" s="369">
        <v>0</v>
      </c>
      <c r="J49" s="369">
        <v>25</v>
      </c>
      <c r="K49" s="154">
        <v>6</v>
      </c>
      <c r="L49" s="368">
        <v>96</v>
      </c>
      <c r="M49" s="369">
        <v>0</v>
      </c>
      <c r="N49" s="370">
        <v>102</v>
      </c>
      <c r="O49" s="367" t="s">
        <v>98</v>
      </c>
      <c r="P49" s="368" t="s">
        <v>98</v>
      </c>
      <c r="Q49" s="369">
        <v>0</v>
      </c>
      <c r="R49" s="369">
        <v>17</v>
      </c>
      <c r="S49" s="371">
        <v>1</v>
      </c>
      <c r="T49" s="115">
        <v>0.66666666666666663</v>
      </c>
      <c r="U49" s="114">
        <v>0</v>
      </c>
      <c r="V49" s="373">
        <v>0.68</v>
      </c>
      <c r="W49" s="112"/>
    </row>
    <row r="50" spans="1:23" ht="15" customHeight="1" x14ac:dyDescent="0.25">
      <c r="A50" s="86" t="s">
        <v>173</v>
      </c>
      <c r="B50" s="122" t="s">
        <v>218</v>
      </c>
      <c r="C50" s="367">
        <v>59</v>
      </c>
      <c r="D50" s="368">
        <v>93</v>
      </c>
      <c r="E50" s="368">
        <v>0</v>
      </c>
      <c r="F50" s="376">
        <v>152</v>
      </c>
      <c r="G50" s="367">
        <v>52</v>
      </c>
      <c r="H50" s="368">
        <v>108</v>
      </c>
      <c r="I50" s="369">
        <v>0</v>
      </c>
      <c r="J50" s="369">
        <v>160</v>
      </c>
      <c r="K50" s="154">
        <v>51</v>
      </c>
      <c r="L50" s="368">
        <v>111</v>
      </c>
      <c r="M50" s="369">
        <v>0</v>
      </c>
      <c r="N50" s="370">
        <v>162</v>
      </c>
      <c r="O50" s="367">
        <v>32</v>
      </c>
      <c r="P50" s="368">
        <v>71</v>
      </c>
      <c r="Q50" s="369">
        <v>0</v>
      </c>
      <c r="R50" s="369">
        <v>103</v>
      </c>
      <c r="S50" s="371">
        <v>0.61538461538461542</v>
      </c>
      <c r="T50" s="115">
        <v>0.65740740740740744</v>
      </c>
      <c r="U50" s="114">
        <v>0</v>
      </c>
      <c r="V50" s="373">
        <v>0.64375000000000004</v>
      </c>
      <c r="W50" s="112"/>
    </row>
    <row r="51" spans="1:23" ht="15" customHeight="1" x14ac:dyDescent="0.25">
      <c r="A51" s="86" t="s">
        <v>219</v>
      </c>
      <c r="B51" s="122" t="s">
        <v>220</v>
      </c>
      <c r="C51" s="367" t="s">
        <v>98</v>
      </c>
      <c r="D51" s="368">
        <v>227</v>
      </c>
      <c r="E51" s="368" t="s">
        <v>98</v>
      </c>
      <c r="F51" s="376">
        <v>252</v>
      </c>
      <c r="G51" s="367">
        <v>28</v>
      </c>
      <c r="H51" s="368">
        <v>236</v>
      </c>
      <c r="I51" s="369">
        <v>0</v>
      </c>
      <c r="J51" s="369">
        <v>264</v>
      </c>
      <c r="K51" s="154" t="s">
        <v>98</v>
      </c>
      <c r="L51" s="368">
        <v>190</v>
      </c>
      <c r="M51" s="369" t="s">
        <v>98</v>
      </c>
      <c r="N51" s="370">
        <v>207</v>
      </c>
      <c r="O51" s="367">
        <v>21</v>
      </c>
      <c r="P51" s="368">
        <v>154</v>
      </c>
      <c r="Q51" s="369">
        <v>0</v>
      </c>
      <c r="R51" s="369">
        <v>175</v>
      </c>
      <c r="S51" s="371">
        <v>0.75</v>
      </c>
      <c r="T51" s="115">
        <v>0.65254237288135597</v>
      </c>
      <c r="U51" s="114">
        <v>0</v>
      </c>
      <c r="V51" s="373">
        <v>0.66287878787878785</v>
      </c>
      <c r="W51" s="112"/>
    </row>
    <row r="52" spans="1:23" ht="15" customHeight="1" x14ac:dyDescent="0.25">
      <c r="A52" s="86" t="s">
        <v>221</v>
      </c>
      <c r="B52" s="122" t="s">
        <v>222</v>
      </c>
      <c r="C52" s="367">
        <v>0</v>
      </c>
      <c r="D52" s="368">
        <v>0</v>
      </c>
      <c r="E52" s="368">
        <v>0</v>
      </c>
      <c r="F52" s="376">
        <v>0</v>
      </c>
      <c r="G52" s="367">
        <v>0</v>
      </c>
      <c r="H52" s="368">
        <v>0</v>
      </c>
      <c r="I52" s="369">
        <v>0</v>
      </c>
      <c r="J52" s="369">
        <v>0</v>
      </c>
      <c r="K52" s="154">
        <v>0</v>
      </c>
      <c r="L52" s="368">
        <v>0</v>
      </c>
      <c r="M52" s="369">
        <v>0</v>
      </c>
      <c r="N52" s="370">
        <v>0</v>
      </c>
      <c r="O52" s="367">
        <v>0</v>
      </c>
      <c r="P52" s="368">
        <v>0</v>
      </c>
      <c r="Q52" s="369">
        <v>0</v>
      </c>
      <c r="R52" s="369">
        <v>0</v>
      </c>
      <c r="S52" s="371">
        <v>0</v>
      </c>
      <c r="T52" s="115">
        <v>0</v>
      </c>
      <c r="U52" s="114">
        <v>0</v>
      </c>
      <c r="V52" s="373">
        <v>0</v>
      </c>
      <c r="W52" s="112"/>
    </row>
    <row r="53" spans="1:23" ht="15" customHeight="1" x14ac:dyDescent="0.25">
      <c r="A53" s="86" t="s">
        <v>211</v>
      </c>
      <c r="B53" s="122" t="s">
        <v>223</v>
      </c>
      <c r="C53" s="367">
        <v>0</v>
      </c>
      <c r="D53" s="368" t="s">
        <v>98</v>
      </c>
      <c r="E53" s="368">
        <v>0</v>
      </c>
      <c r="F53" s="376" t="s">
        <v>98</v>
      </c>
      <c r="G53" s="367">
        <v>0</v>
      </c>
      <c r="H53" s="368" t="s">
        <v>98</v>
      </c>
      <c r="I53" s="369">
        <v>0</v>
      </c>
      <c r="J53" s="369" t="s">
        <v>98</v>
      </c>
      <c r="K53" s="154">
        <v>0</v>
      </c>
      <c r="L53" s="368" t="s">
        <v>98</v>
      </c>
      <c r="M53" s="369">
        <v>0</v>
      </c>
      <c r="N53" s="370" t="s">
        <v>98</v>
      </c>
      <c r="O53" s="367">
        <v>0</v>
      </c>
      <c r="P53" s="368" t="s">
        <v>98</v>
      </c>
      <c r="Q53" s="369">
        <v>0</v>
      </c>
      <c r="R53" s="369" t="s">
        <v>98</v>
      </c>
      <c r="S53" s="371">
        <v>0</v>
      </c>
      <c r="T53" s="115">
        <v>1</v>
      </c>
      <c r="U53" s="114">
        <v>0</v>
      </c>
      <c r="V53" s="373">
        <v>1</v>
      </c>
      <c r="W53" s="112"/>
    </row>
    <row r="54" spans="1:23" ht="15" customHeight="1" x14ac:dyDescent="0.25">
      <c r="A54" s="86" t="s">
        <v>178</v>
      </c>
      <c r="B54" s="122" t="s">
        <v>224</v>
      </c>
      <c r="C54" s="367">
        <v>0</v>
      </c>
      <c r="D54" s="368">
        <v>6</v>
      </c>
      <c r="E54" s="368">
        <v>0</v>
      </c>
      <c r="F54" s="376">
        <v>6</v>
      </c>
      <c r="G54" s="367">
        <v>0</v>
      </c>
      <c r="H54" s="368">
        <v>0</v>
      </c>
      <c r="I54" s="369">
        <v>0</v>
      </c>
      <c r="J54" s="369">
        <v>0</v>
      </c>
      <c r="K54" s="154">
        <v>0</v>
      </c>
      <c r="L54" s="368">
        <v>6</v>
      </c>
      <c r="M54" s="369">
        <v>0</v>
      </c>
      <c r="N54" s="370">
        <v>6</v>
      </c>
      <c r="O54" s="367">
        <v>0</v>
      </c>
      <c r="P54" s="368">
        <v>0</v>
      </c>
      <c r="Q54" s="369">
        <v>0</v>
      </c>
      <c r="R54" s="369">
        <v>0</v>
      </c>
      <c r="S54" s="371">
        <v>0</v>
      </c>
      <c r="T54" s="115">
        <v>0</v>
      </c>
      <c r="U54" s="114">
        <v>0</v>
      </c>
      <c r="V54" s="373">
        <v>0</v>
      </c>
      <c r="W54" s="112"/>
    </row>
    <row r="55" spans="1:23" ht="15" customHeight="1" x14ac:dyDescent="0.25">
      <c r="A55" s="86" t="s">
        <v>178</v>
      </c>
      <c r="B55" s="122" t="s">
        <v>225</v>
      </c>
      <c r="C55" s="367">
        <v>0</v>
      </c>
      <c r="D55" s="368">
        <v>0</v>
      </c>
      <c r="E55" s="368">
        <v>0</v>
      </c>
      <c r="F55" s="376">
        <v>0</v>
      </c>
      <c r="G55" s="367">
        <v>0</v>
      </c>
      <c r="H55" s="368">
        <v>7</v>
      </c>
      <c r="I55" s="369">
        <v>0</v>
      </c>
      <c r="J55" s="369">
        <v>7</v>
      </c>
      <c r="K55" s="154">
        <v>0</v>
      </c>
      <c r="L55" s="368">
        <v>0</v>
      </c>
      <c r="M55" s="369">
        <v>0</v>
      </c>
      <c r="N55" s="370">
        <v>0</v>
      </c>
      <c r="O55" s="367">
        <v>0</v>
      </c>
      <c r="P55" s="368">
        <v>7</v>
      </c>
      <c r="Q55" s="369">
        <v>0</v>
      </c>
      <c r="R55" s="369">
        <v>7</v>
      </c>
      <c r="S55" s="371">
        <v>0</v>
      </c>
      <c r="T55" s="115">
        <v>1</v>
      </c>
      <c r="U55" s="114">
        <v>0</v>
      </c>
      <c r="V55" s="373">
        <v>1</v>
      </c>
      <c r="W55" s="112"/>
    </row>
    <row r="56" spans="1:23" ht="15" customHeight="1" x14ac:dyDescent="0.25">
      <c r="A56" s="86" t="s">
        <v>221</v>
      </c>
      <c r="B56" s="122" t="s">
        <v>226</v>
      </c>
      <c r="C56" s="367">
        <v>0</v>
      </c>
      <c r="D56" s="368">
        <v>18</v>
      </c>
      <c r="E56" s="368">
        <v>0</v>
      </c>
      <c r="F56" s="376">
        <v>18</v>
      </c>
      <c r="G56" s="367">
        <v>0</v>
      </c>
      <c r="H56" s="368">
        <v>22</v>
      </c>
      <c r="I56" s="369">
        <v>0</v>
      </c>
      <c r="J56" s="369">
        <v>22</v>
      </c>
      <c r="K56" s="154" t="s">
        <v>98</v>
      </c>
      <c r="L56" s="368" t="s">
        <v>98</v>
      </c>
      <c r="M56" s="369">
        <v>0</v>
      </c>
      <c r="N56" s="370">
        <v>19</v>
      </c>
      <c r="O56" s="367">
        <v>0</v>
      </c>
      <c r="P56" s="368">
        <v>14</v>
      </c>
      <c r="Q56" s="369">
        <v>0</v>
      </c>
      <c r="R56" s="369">
        <v>14</v>
      </c>
      <c r="S56" s="371">
        <v>0</v>
      </c>
      <c r="T56" s="115">
        <v>0.63636363636363635</v>
      </c>
      <c r="U56" s="114">
        <v>0</v>
      </c>
      <c r="V56" s="373">
        <v>0.63636363636363635</v>
      </c>
      <c r="W56" s="112"/>
    </row>
    <row r="57" spans="1:23" ht="15" customHeight="1" x14ac:dyDescent="0.25">
      <c r="A57" s="86" t="s">
        <v>227</v>
      </c>
      <c r="B57" s="122" t="s">
        <v>228</v>
      </c>
      <c r="C57" s="367">
        <v>56</v>
      </c>
      <c r="D57" s="368">
        <v>12</v>
      </c>
      <c r="E57" s="368">
        <v>0</v>
      </c>
      <c r="F57" s="376">
        <v>68</v>
      </c>
      <c r="G57" s="367">
        <v>82</v>
      </c>
      <c r="H57" s="368">
        <v>14</v>
      </c>
      <c r="I57" s="369">
        <v>0</v>
      </c>
      <c r="J57" s="369">
        <v>96</v>
      </c>
      <c r="K57" s="154">
        <v>119</v>
      </c>
      <c r="L57" s="368">
        <v>17</v>
      </c>
      <c r="M57" s="369">
        <v>0</v>
      </c>
      <c r="N57" s="370">
        <v>136</v>
      </c>
      <c r="O57" s="367">
        <v>57</v>
      </c>
      <c r="P57" s="368">
        <v>9</v>
      </c>
      <c r="Q57" s="369">
        <v>0</v>
      </c>
      <c r="R57" s="369">
        <v>66</v>
      </c>
      <c r="S57" s="371">
        <v>0.69512195121951215</v>
      </c>
      <c r="T57" s="115">
        <v>0.6428571428571429</v>
      </c>
      <c r="U57" s="114">
        <v>0</v>
      </c>
      <c r="V57" s="373">
        <v>0.6875</v>
      </c>
      <c r="W57" s="112"/>
    </row>
    <row r="58" spans="1:23" ht="15" customHeight="1" x14ac:dyDescent="0.25">
      <c r="A58" s="86" t="s">
        <v>170</v>
      </c>
      <c r="B58" s="122" t="s">
        <v>229</v>
      </c>
      <c r="C58" s="367">
        <v>32</v>
      </c>
      <c r="D58" s="368">
        <v>8</v>
      </c>
      <c r="E58" s="368">
        <v>0</v>
      </c>
      <c r="F58" s="376">
        <v>40</v>
      </c>
      <c r="G58" s="367">
        <v>20</v>
      </c>
      <c r="H58" s="368">
        <v>6</v>
      </c>
      <c r="I58" s="369">
        <v>0</v>
      </c>
      <c r="J58" s="369">
        <v>26</v>
      </c>
      <c r="K58" s="154">
        <v>32</v>
      </c>
      <c r="L58" s="368">
        <v>7</v>
      </c>
      <c r="M58" s="369">
        <v>0</v>
      </c>
      <c r="N58" s="370">
        <v>39</v>
      </c>
      <c r="O58" s="367" t="s">
        <v>98</v>
      </c>
      <c r="P58" s="368" t="s">
        <v>98</v>
      </c>
      <c r="Q58" s="369">
        <v>0</v>
      </c>
      <c r="R58" s="369">
        <v>17</v>
      </c>
      <c r="S58" s="371" t="s">
        <v>98</v>
      </c>
      <c r="T58" s="115" t="s">
        <v>98</v>
      </c>
      <c r="U58" s="114">
        <v>0</v>
      </c>
      <c r="V58" s="373">
        <v>0.65384615384615385</v>
      </c>
      <c r="W58" s="112"/>
    </row>
    <row r="59" spans="1:23" ht="15" customHeight="1" x14ac:dyDescent="0.25">
      <c r="A59" s="86" t="s">
        <v>188</v>
      </c>
      <c r="B59" s="122" t="s">
        <v>230</v>
      </c>
      <c r="C59" s="367" t="s">
        <v>98</v>
      </c>
      <c r="D59" s="368" t="s">
        <v>98</v>
      </c>
      <c r="E59" s="368">
        <v>0</v>
      </c>
      <c r="F59" s="376">
        <v>13</v>
      </c>
      <c r="G59" s="367">
        <v>0</v>
      </c>
      <c r="H59" s="368">
        <v>20</v>
      </c>
      <c r="I59" s="369">
        <v>0</v>
      </c>
      <c r="J59" s="369">
        <v>20</v>
      </c>
      <c r="K59" s="154" t="s">
        <v>98</v>
      </c>
      <c r="L59" s="368" t="s">
        <v>98</v>
      </c>
      <c r="M59" s="369">
        <v>0</v>
      </c>
      <c r="N59" s="370">
        <v>44</v>
      </c>
      <c r="O59" s="367">
        <v>0</v>
      </c>
      <c r="P59" s="368">
        <v>13</v>
      </c>
      <c r="Q59" s="369">
        <v>0</v>
      </c>
      <c r="R59" s="369">
        <v>13</v>
      </c>
      <c r="S59" s="371">
        <v>0</v>
      </c>
      <c r="T59" s="115">
        <v>0.65</v>
      </c>
      <c r="U59" s="114">
        <v>0</v>
      </c>
      <c r="V59" s="373">
        <v>0.65</v>
      </c>
      <c r="W59" s="112"/>
    </row>
    <row r="60" spans="1:23" ht="15" customHeight="1" x14ac:dyDescent="0.25">
      <c r="A60" s="86" t="s">
        <v>211</v>
      </c>
      <c r="B60" s="122" t="s">
        <v>231</v>
      </c>
      <c r="C60" s="367" t="s">
        <v>98</v>
      </c>
      <c r="D60" s="368">
        <v>63</v>
      </c>
      <c r="E60" s="368" t="s">
        <v>98</v>
      </c>
      <c r="F60" s="376">
        <v>69</v>
      </c>
      <c r="G60" s="367" t="s">
        <v>98</v>
      </c>
      <c r="H60" s="368" t="s">
        <v>98</v>
      </c>
      <c r="I60" s="369">
        <v>0</v>
      </c>
      <c r="J60" s="369">
        <v>48</v>
      </c>
      <c r="K60" s="154" t="s">
        <v>98</v>
      </c>
      <c r="L60" s="368">
        <v>100</v>
      </c>
      <c r="M60" s="369" t="s">
        <v>98</v>
      </c>
      <c r="N60" s="370">
        <v>111</v>
      </c>
      <c r="O60" s="367" t="s">
        <v>98</v>
      </c>
      <c r="P60" s="368" t="s">
        <v>98</v>
      </c>
      <c r="Q60" s="369">
        <v>0</v>
      </c>
      <c r="R60" s="369">
        <v>36</v>
      </c>
      <c r="S60" s="371">
        <v>0.5</v>
      </c>
      <c r="T60" s="115" t="s">
        <v>98</v>
      </c>
      <c r="U60" s="114">
        <v>0</v>
      </c>
      <c r="V60" s="373">
        <v>0.75</v>
      </c>
      <c r="W60" s="112"/>
    </row>
    <row r="61" spans="1:23" ht="15" customHeight="1" x14ac:dyDescent="0.25">
      <c r="A61" s="86" t="s">
        <v>232</v>
      </c>
      <c r="B61" s="122" t="s">
        <v>233</v>
      </c>
      <c r="C61" s="367">
        <v>192</v>
      </c>
      <c r="D61" s="368" t="s">
        <v>98</v>
      </c>
      <c r="E61" s="368" t="s">
        <v>98</v>
      </c>
      <c r="F61" s="376">
        <v>361</v>
      </c>
      <c r="G61" s="367">
        <v>232</v>
      </c>
      <c r="H61" s="368" t="s">
        <v>98</v>
      </c>
      <c r="I61" s="369" t="s">
        <v>98</v>
      </c>
      <c r="J61" s="369">
        <v>457</v>
      </c>
      <c r="K61" s="154">
        <v>157</v>
      </c>
      <c r="L61" s="368" t="s">
        <v>98</v>
      </c>
      <c r="M61" s="369" t="s">
        <v>98</v>
      </c>
      <c r="N61" s="370">
        <v>316</v>
      </c>
      <c r="O61" s="367">
        <v>157</v>
      </c>
      <c r="P61" s="368">
        <v>130</v>
      </c>
      <c r="Q61" s="369">
        <v>0</v>
      </c>
      <c r="R61" s="369">
        <v>287</v>
      </c>
      <c r="S61" s="371">
        <v>0.67672413793103448</v>
      </c>
      <c r="T61" s="115">
        <v>0.5829596412556054</v>
      </c>
      <c r="U61" s="114">
        <v>0</v>
      </c>
      <c r="V61" s="373">
        <v>0.62800875273522971</v>
      </c>
      <c r="W61" s="112"/>
    </row>
    <row r="62" spans="1:23" ht="15" customHeight="1" x14ac:dyDescent="0.25">
      <c r="A62" s="86" t="s">
        <v>232</v>
      </c>
      <c r="B62" s="122" t="s">
        <v>234</v>
      </c>
      <c r="C62" s="367">
        <v>42</v>
      </c>
      <c r="D62" s="368" t="s">
        <v>98</v>
      </c>
      <c r="E62" s="368" t="s">
        <v>98</v>
      </c>
      <c r="F62" s="376">
        <v>60</v>
      </c>
      <c r="G62" s="367">
        <v>33</v>
      </c>
      <c r="H62" s="368">
        <v>22</v>
      </c>
      <c r="I62" s="369">
        <v>0</v>
      </c>
      <c r="J62" s="369">
        <v>55</v>
      </c>
      <c r="K62" s="154">
        <v>39</v>
      </c>
      <c r="L62" s="368" t="s">
        <v>98</v>
      </c>
      <c r="M62" s="369" t="s">
        <v>98</v>
      </c>
      <c r="N62" s="370">
        <v>60</v>
      </c>
      <c r="O62" s="367">
        <v>30</v>
      </c>
      <c r="P62" s="368">
        <v>15</v>
      </c>
      <c r="Q62" s="369">
        <v>0</v>
      </c>
      <c r="R62" s="369">
        <v>45</v>
      </c>
      <c r="S62" s="371">
        <v>0.90909090909090906</v>
      </c>
      <c r="T62" s="115">
        <v>0.68181818181818177</v>
      </c>
      <c r="U62" s="114">
        <v>0</v>
      </c>
      <c r="V62" s="373">
        <v>0.81818181818181823</v>
      </c>
      <c r="W62" s="112"/>
    </row>
    <row r="63" spans="1:23" ht="15" customHeight="1" x14ac:dyDescent="0.25">
      <c r="A63" s="86" t="s">
        <v>232</v>
      </c>
      <c r="B63" s="122" t="s">
        <v>235</v>
      </c>
      <c r="C63" s="367">
        <v>24</v>
      </c>
      <c r="D63" s="368" t="s">
        <v>98</v>
      </c>
      <c r="E63" s="368" t="s">
        <v>98</v>
      </c>
      <c r="F63" s="376">
        <v>42</v>
      </c>
      <c r="G63" s="367">
        <v>0</v>
      </c>
      <c r="H63" s="368">
        <v>0</v>
      </c>
      <c r="I63" s="369">
        <v>0</v>
      </c>
      <c r="J63" s="369">
        <v>0</v>
      </c>
      <c r="K63" s="154">
        <v>24</v>
      </c>
      <c r="L63" s="368" t="s">
        <v>98</v>
      </c>
      <c r="M63" s="369" t="s">
        <v>98</v>
      </c>
      <c r="N63" s="370">
        <v>42</v>
      </c>
      <c r="O63" s="367">
        <v>0</v>
      </c>
      <c r="P63" s="368">
        <v>0</v>
      </c>
      <c r="Q63" s="369">
        <v>0</v>
      </c>
      <c r="R63" s="369">
        <v>0</v>
      </c>
      <c r="S63" s="371">
        <v>0</v>
      </c>
      <c r="T63" s="115">
        <v>0</v>
      </c>
      <c r="U63" s="114">
        <v>0</v>
      </c>
      <c r="V63" s="373">
        <v>0</v>
      </c>
      <c r="W63" s="112"/>
    </row>
    <row r="64" spans="1:23" ht="15" customHeight="1" x14ac:dyDescent="0.25">
      <c r="A64" s="86" t="s">
        <v>185</v>
      </c>
      <c r="B64" s="122" t="s">
        <v>236</v>
      </c>
      <c r="C64" s="367" t="s">
        <v>98</v>
      </c>
      <c r="D64" s="368" t="s">
        <v>98</v>
      </c>
      <c r="E64" s="368">
        <v>0</v>
      </c>
      <c r="F64" s="376">
        <v>8</v>
      </c>
      <c r="G64" s="367" t="s">
        <v>98</v>
      </c>
      <c r="H64" s="368" t="s">
        <v>98</v>
      </c>
      <c r="I64" s="369">
        <v>0</v>
      </c>
      <c r="J64" s="369">
        <v>6</v>
      </c>
      <c r="K64" s="154" t="s">
        <v>98</v>
      </c>
      <c r="L64" s="368" t="s">
        <v>98</v>
      </c>
      <c r="M64" s="369">
        <v>0</v>
      </c>
      <c r="N64" s="370">
        <v>11</v>
      </c>
      <c r="O64" s="367" t="s">
        <v>98</v>
      </c>
      <c r="P64" s="368" t="s">
        <v>98</v>
      </c>
      <c r="Q64" s="369">
        <v>0</v>
      </c>
      <c r="R64" s="369">
        <v>5</v>
      </c>
      <c r="S64" s="371">
        <v>1</v>
      </c>
      <c r="T64" s="115">
        <v>0.5</v>
      </c>
      <c r="U64" s="114">
        <v>0</v>
      </c>
      <c r="V64" s="373">
        <v>0.83333333333333337</v>
      </c>
      <c r="W64" s="112"/>
    </row>
    <row r="65" spans="1:23" ht="15" customHeight="1" x14ac:dyDescent="0.25">
      <c r="A65" s="86" t="s">
        <v>178</v>
      </c>
      <c r="B65" s="122" t="s">
        <v>237</v>
      </c>
      <c r="C65" s="367">
        <v>0</v>
      </c>
      <c r="D65" s="368">
        <v>5</v>
      </c>
      <c r="E65" s="368">
        <v>0</v>
      </c>
      <c r="F65" s="376">
        <v>5</v>
      </c>
      <c r="G65" s="367">
        <v>0</v>
      </c>
      <c r="H65" s="368" t="s">
        <v>98</v>
      </c>
      <c r="I65" s="369">
        <v>0</v>
      </c>
      <c r="J65" s="369" t="s">
        <v>98</v>
      </c>
      <c r="K65" s="154">
        <v>0</v>
      </c>
      <c r="L65" s="368">
        <v>7</v>
      </c>
      <c r="M65" s="369">
        <v>0</v>
      </c>
      <c r="N65" s="370">
        <v>7</v>
      </c>
      <c r="O65" s="367">
        <v>0</v>
      </c>
      <c r="P65" s="368" t="s">
        <v>98</v>
      </c>
      <c r="Q65" s="369">
        <v>0</v>
      </c>
      <c r="R65" s="369" t="s">
        <v>98</v>
      </c>
      <c r="S65" s="371">
        <v>0</v>
      </c>
      <c r="T65" s="115">
        <v>0.25</v>
      </c>
      <c r="U65" s="114">
        <v>0</v>
      </c>
      <c r="V65" s="373">
        <v>0.25</v>
      </c>
      <c r="W65" s="112"/>
    </row>
    <row r="66" spans="1:23" ht="15" customHeight="1" x14ac:dyDescent="0.25">
      <c r="A66" s="86" t="s">
        <v>185</v>
      </c>
      <c r="B66" s="122" t="s">
        <v>238</v>
      </c>
      <c r="C66" s="367">
        <v>0</v>
      </c>
      <c r="D66" s="368">
        <v>0</v>
      </c>
      <c r="E66" s="368">
        <v>0</v>
      </c>
      <c r="F66" s="376">
        <v>0</v>
      </c>
      <c r="G66" s="367">
        <v>0</v>
      </c>
      <c r="H66" s="368" t="s">
        <v>98</v>
      </c>
      <c r="I66" s="369">
        <v>0</v>
      </c>
      <c r="J66" s="369" t="s">
        <v>98</v>
      </c>
      <c r="K66" s="154">
        <v>0</v>
      </c>
      <c r="L66" s="368">
        <v>0</v>
      </c>
      <c r="M66" s="369">
        <v>0</v>
      </c>
      <c r="N66" s="370">
        <v>0</v>
      </c>
      <c r="O66" s="367">
        <v>0</v>
      </c>
      <c r="P66" s="368" t="s">
        <v>98</v>
      </c>
      <c r="Q66" s="369">
        <v>0</v>
      </c>
      <c r="R66" s="369" t="s">
        <v>98</v>
      </c>
      <c r="S66" s="371">
        <v>0</v>
      </c>
      <c r="T66" s="115">
        <v>1</v>
      </c>
      <c r="U66" s="114">
        <v>0</v>
      </c>
      <c r="V66" s="373">
        <v>1</v>
      </c>
      <c r="W66" s="112"/>
    </row>
    <row r="67" spans="1:23" ht="15" customHeight="1" x14ac:dyDescent="0.25">
      <c r="A67" s="86" t="s">
        <v>185</v>
      </c>
      <c r="B67" s="122" t="s">
        <v>239</v>
      </c>
      <c r="C67" s="367" t="s">
        <v>98</v>
      </c>
      <c r="D67" s="368" t="s">
        <v>98</v>
      </c>
      <c r="E67" s="368">
        <v>0</v>
      </c>
      <c r="F67" s="376">
        <v>31</v>
      </c>
      <c r="G67" s="367" t="s">
        <v>98</v>
      </c>
      <c r="H67" s="368" t="s">
        <v>98</v>
      </c>
      <c r="I67" s="369">
        <v>0</v>
      </c>
      <c r="J67" s="369">
        <v>51</v>
      </c>
      <c r="K67" s="154">
        <v>0</v>
      </c>
      <c r="L67" s="368">
        <v>18</v>
      </c>
      <c r="M67" s="369">
        <v>0</v>
      </c>
      <c r="N67" s="370">
        <v>18</v>
      </c>
      <c r="O67" s="367" t="s">
        <v>98</v>
      </c>
      <c r="P67" s="368" t="s">
        <v>98</v>
      </c>
      <c r="Q67" s="369">
        <v>0</v>
      </c>
      <c r="R67" s="369">
        <v>48</v>
      </c>
      <c r="S67" s="371">
        <v>1</v>
      </c>
      <c r="T67" s="115">
        <v>0.94</v>
      </c>
      <c r="U67" s="114">
        <v>0</v>
      </c>
      <c r="V67" s="373">
        <v>0.94117647058823528</v>
      </c>
      <c r="W67" s="112"/>
    </row>
    <row r="68" spans="1:23" ht="15" customHeight="1" x14ac:dyDescent="0.25">
      <c r="A68" s="86" t="s">
        <v>168</v>
      </c>
      <c r="B68" s="122" t="s">
        <v>240</v>
      </c>
      <c r="C68" s="367">
        <v>0</v>
      </c>
      <c r="D68" s="368">
        <v>0</v>
      </c>
      <c r="E68" s="368">
        <v>0</v>
      </c>
      <c r="F68" s="376">
        <v>0</v>
      </c>
      <c r="G68" s="367" t="s">
        <v>98</v>
      </c>
      <c r="H68" s="368" t="s">
        <v>98</v>
      </c>
      <c r="I68" s="369">
        <v>0</v>
      </c>
      <c r="J68" s="369">
        <v>7</v>
      </c>
      <c r="K68" s="154">
        <v>0</v>
      </c>
      <c r="L68" s="368" t="s">
        <v>98</v>
      </c>
      <c r="M68" s="369">
        <v>0</v>
      </c>
      <c r="N68" s="370" t="s">
        <v>98</v>
      </c>
      <c r="O68" s="367">
        <v>0</v>
      </c>
      <c r="P68" s="368" t="s">
        <v>98</v>
      </c>
      <c r="Q68" s="369">
        <v>0</v>
      </c>
      <c r="R68" s="369" t="s">
        <v>98</v>
      </c>
      <c r="S68" s="371">
        <v>0</v>
      </c>
      <c r="T68" s="115">
        <v>0.2</v>
      </c>
      <c r="U68" s="114">
        <v>0</v>
      </c>
      <c r="V68" s="373" t="s">
        <v>98</v>
      </c>
      <c r="W68" s="112"/>
    </row>
    <row r="69" spans="1:23" ht="15" customHeight="1" x14ac:dyDescent="0.25">
      <c r="A69" s="86" t="s">
        <v>185</v>
      </c>
      <c r="B69" s="122" t="s">
        <v>241</v>
      </c>
      <c r="C69" s="367" t="s">
        <v>98</v>
      </c>
      <c r="D69" s="368">
        <v>154</v>
      </c>
      <c r="E69" s="368" t="s">
        <v>98</v>
      </c>
      <c r="F69" s="376">
        <v>182</v>
      </c>
      <c r="G69" s="367">
        <v>33</v>
      </c>
      <c r="H69" s="368">
        <v>110</v>
      </c>
      <c r="I69" s="369">
        <v>0</v>
      </c>
      <c r="J69" s="369">
        <v>143</v>
      </c>
      <c r="K69" s="154" t="s">
        <v>98</v>
      </c>
      <c r="L69" s="368">
        <v>140</v>
      </c>
      <c r="M69" s="369" t="s">
        <v>98</v>
      </c>
      <c r="N69" s="370">
        <v>165</v>
      </c>
      <c r="O69" s="367">
        <v>25</v>
      </c>
      <c r="P69" s="368">
        <v>88</v>
      </c>
      <c r="Q69" s="369">
        <v>0</v>
      </c>
      <c r="R69" s="369">
        <v>113</v>
      </c>
      <c r="S69" s="371">
        <v>0.75757575757575757</v>
      </c>
      <c r="T69" s="115">
        <v>0.8</v>
      </c>
      <c r="U69" s="114">
        <v>0</v>
      </c>
      <c r="V69" s="373">
        <v>0.79020979020979021</v>
      </c>
      <c r="W69" s="112"/>
    </row>
    <row r="70" spans="1:23" ht="15" customHeight="1" x14ac:dyDescent="0.25">
      <c r="A70" s="86" t="s">
        <v>185</v>
      </c>
      <c r="B70" s="122" t="s">
        <v>242</v>
      </c>
      <c r="C70" s="367">
        <v>5</v>
      </c>
      <c r="D70" s="368">
        <v>43</v>
      </c>
      <c r="E70" s="368">
        <v>0</v>
      </c>
      <c r="F70" s="376">
        <v>48</v>
      </c>
      <c r="G70" s="367">
        <v>9</v>
      </c>
      <c r="H70" s="368">
        <v>56</v>
      </c>
      <c r="I70" s="369">
        <v>0</v>
      </c>
      <c r="J70" s="369">
        <v>65</v>
      </c>
      <c r="K70" s="154" t="s">
        <v>98</v>
      </c>
      <c r="L70" s="368" t="s">
        <v>98</v>
      </c>
      <c r="M70" s="369">
        <v>0</v>
      </c>
      <c r="N70" s="370">
        <v>46</v>
      </c>
      <c r="O70" s="367">
        <v>7</v>
      </c>
      <c r="P70" s="368">
        <v>47</v>
      </c>
      <c r="Q70" s="369">
        <v>0</v>
      </c>
      <c r="R70" s="369">
        <v>54</v>
      </c>
      <c r="S70" s="371">
        <v>0.77777777777777779</v>
      </c>
      <c r="T70" s="115">
        <v>0.8392857142857143</v>
      </c>
      <c r="U70" s="114">
        <v>0</v>
      </c>
      <c r="V70" s="373">
        <v>0.83076923076923082</v>
      </c>
      <c r="W70" s="112"/>
    </row>
    <row r="71" spans="1:23" ht="15" customHeight="1" x14ac:dyDescent="0.25">
      <c r="A71" s="86" t="s">
        <v>178</v>
      </c>
      <c r="B71" s="122" t="s">
        <v>243</v>
      </c>
      <c r="C71" s="367" t="s">
        <v>98</v>
      </c>
      <c r="D71" s="368" t="s">
        <v>98</v>
      </c>
      <c r="E71" s="368">
        <v>0</v>
      </c>
      <c r="F71" s="376">
        <v>10</v>
      </c>
      <c r="G71" s="367">
        <v>0</v>
      </c>
      <c r="H71" s="368">
        <v>20</v>
      </c>
      <c r="I71" s="369">
        <v>0</v>
      </c>
      <c r="J71" s="369">
        <v>20</v>
      </c>
      <c r="K71" s="154" t="s">
        <v>98</v>
      </c>
      <c r="L71" s="368" t="s">
        <v>98</v>
      </c>
      <c r="M71" s="369">
        <v>0</v>
      </c>
      <c r="N71" s="370">
        <v>32</v>
      </c>
      <c r="O71" s="367">
        <v>0</v>
      </c>
      <c r="P71" s="368">
        <v>14</v>
      </c>
      <c r="Q71" s="369">
        <v>0</v>
      </c>
      <c r="R71" s="369">
        <v>14</v>
      </c>
      <c r="S71" s="371">
        <v>0</v>
      </c>
      <c r="T71" s="115">
        <v>0.7</v>
      </c>
      <c r="U71" s="114">
        <v>0</v>
      </c>
      <c r="V71" s="373">
        <v>0.7</v>
      </c>
      <c r="W71" s="112"/>
    </row>
    <row r="72" spans="1:23" ht="15" customHeight="1" x14ac:dyDescent="0.25">
      <c r="A72" s="86" t="s">
        <v>244</v>
      </c>
      <c r="B72" s="87" t="s">
        <v>245</v>
      </c>
      <c r="C72" s="367" t="s">
        <v>98</v>
      </c>
      <c r="D72" s="368" t="s">
        <v>98</v>
      </c>
      <c r="E72" s="368">
        <v>0</v>
      </c>
      <c r="F72" s="376">
        <v>6</v>
      </c>
      <c r="G72" s="367">
        <v>6</v>
      </c>
      <c r="H72" s="368">
        <v>6</v>
      </c>
      <c r="I72" s="369">
        <v>0</v>
      </c>
      <c r="J72" s="369">
        <v>12</v>
      </c>
      <c r="K72" s="154">
        <v>7</v>
      </c>
      <c r="L72" s="368">
        <v>11</v>
      </c>
      <c r="M72" s="369">
        <v>0</v>
      </c>
      <c r="N72" s="370">
        <v>18</v>
      </c>
      <c r="O72" s="367" t="s">
        <v>98</v>
      </c>
      <c r="P72" s="368" t="s">
        <v>98</v>
      </c>
      <c r="Q72" s="369">
        <v>0</v>
      </c>
      <c r="R72" s="369">
        <v>5</v>
      </c>
      <c r="S72" s="371" t="s">
        <v>98</v>
      </c>
      <c r="T72" s="115" t="s">
        <v>98</v>
      </c>
      <c r="U72" s="114">
        <v>0</v>
      </c>
      <c r="V72" s="373">
        <v>0.41666666666666669</v>
      </c>
      <c r="W72" s="112"/>
    </row>
    <row r="73" spans="1:23" ht="15" customHeight="1" x14ac:dyDescent="0.25">
      <c r="A73" s="86" t="s">
        <v>244</v>
      </c>
      <c r="B73" s="87" t="s">
        <v>246</v>
      </c>
      <c r="C73" s="367">
        <v>0</v>
      </c>
      <c r="D73" s="368">
        <v>0</v>
      </c>
      <c r="E73" s="368">
        <v>0</v>
      </c>
      <c r="F73" s="376">
        <v>0</v>
      </c>
      <c r="G73" s="367">
        <v>0</v>
      </c>
      <c r="H73" s="368">
        <v>0</v>
      </c>
      <c r="I73" s="369">
        <v>0</v>
      </c>
      <c r="J73" s="369">
        <v>0</v>
      </c>
      <c r="K73" s="154">
        <v>0</v>
      </c>
      <c r="L73" s="368">
        <v>0</v>
      </c>
      <c r="M73" s="369">
        <v>0</v>
      </c>
      <c r="N73" s="370">
        <v>0</v>
      </c>
      <c r="O73" s="367">
        <v>0</v>
      </c>
      <c r="P73" s="368">
        <v>0</v>
      </c>
      <c r="Q73" s="369">
        <v>0</v>
      </c>
      <c r="R73" s="369">
        <v>0</v>
      </c>
      <c r="S73" s="371">
        <v>0</v>
      </c>
      <c r="T73" s="115">
        <v>0</v>
      </c>
      <c r="U73" s="114">
        <v>0</v>
      </c>
      <c r="V73" s="373">
        <v>0</v>
      </c>
      <c r="W73" s="112"/>
    </row>
    <row r="74" spans="1:23" ht="15" customHeight="1" x14ac:dyDescent="0.25">
      <c r="A74" s="86" t="s">
        <v>247</v>
      </c>
      <c r="B74" s="122" t="s">
        <v>247</v>
      </c>
      <c r="C74" s="367">
        <v>54</v>
      </c>
      <c r="D74" s="368" t="s">
        <v>98</v>
      </c>
      <c r="E74" s="368" t="s">
        <v>98</v>
      </c>
      <c r="F74" s="376">
        <v>92</v>
      </c>
      <c r="G74" s="367">
        <v>72</v>
      </c>
      <c r="H74" s="368">
        <v>65</v>
      </c>
      <c r="I74" s="369">
        <v>0</v>
      </c>
      <c r="J74" s="369">
        <v>137</v>
      </c>
      <c r="K74" s="154">
        <v>58</v>
      </c>
      <c r="L74" s="368" t="s">
        <v>98</v>
      </c>
      <c r="M74" s="369" t="s">
        <v>98</v>
      </c>
      <c r="N74" s="370">
        <v>106</v>
      </c>
      <c r="O74" s="367">
        <v>49</v>
      </c>
      <c r="P74" s="368">
        <v>48</v>
      </c>
      <c r="Q74" s="369">
        <v>0</v>
      </c>
      <c r="R74" s="369">
        <v>97</v>
      </c>
      <c r="S74" s="371">
        <v>0.68055555555555558</v>
      </c>
      <c r="T74" s="115">
        <v>0.7384615384615385</v>
      </c>
      <c r="U74" s="114">
        <v>0</v>
      </c>
      <c r="V74" s="373">
        <v>0.70802919708029199</v>
      </c>
      <c r="W74" s="112"/>
    </row>
    <row r="75" spans="1:23" ht="15" customHeight="1" x14ac:dyDescent="0.25">
      <c r="A75" s="86" t="s">
        <v>173</v>
      </c>
      <c r="B75" s="122" t="s">
        <v>248</v>
      </c>
      <c r="C75" s="367" t="s">
        <v>98</v>
      </c>
      <c r="D75" s="368" t="s">
        <v>98</v>
      </c>
      <c r="E75" s="368">
        <v>0</v>
      </c>
      <c r="F75" s="376">
        <v>8</v>
      </c>
      <c r="G75" s="367" t="s">
        <v>98</v>
      </c>
      <c r="H75" s="368" t="s">
        <v>98</v>
      </c>
      <c r="I75" s="369">
        <v>0</v>
      </c>
      <c r="J75" s="369">
        <v>9</v>
      </c>
      <c r="K75" s="154" t="s">
        <v>98</v>
      </c>
      <c r="L75" s="368" t="s">
        <v>98</v>
      </c>
      <c r="M75" s="369">
        <v>0</v>
      </c>
      <c r="N75" s="370">
        <v>10</v>
      </c>
      <c r="O75" s="367" t="s">
        <v>98</v>
      </c>
      <c r="P75" s="368" t="s">
        <v>98</v>
      </c>
      <c r="Q75" s="369">
        <v>0</v>
      </c>
      <c r="R75" s="369">
        <v>8</v>
      </c>
      <c r="S75" s="371">
        <v>1</v>
      </c>
      <c r="T75" s="115">
        <v>0.875</v>
      </c>
      <c r="U75" s="114">
        <v>0</v>
      </c>
      <c r="V75" s="373">
        <v>0.88888888888888884</v>
      </c>
      <c r="W75" s="112"/>
    </row>
    <row r="76" spans="1:23" ht="15" customHeight="1" x14ac:dyDescent="0.25">
      <c r="A76" s="86" t="s">
        <v>185</v>
      </c>
      <c r="B76" s="87" t="s">
        <v>249</v>
      </c>
      <c r="C76" s="367">
        <v>0</v>
      </c>
      <c r="D76" s="368">
        <v>9</v>
      </c>
      <c r="E76" s="368">
        <v>0</v>
      </c>
      <c r="F76" s="376">
        <v>9</v>
      </c>
      <c r="G76" s="367">
        <v>0</v>
      </c>
      <c r="H76" s="368">
        <v>7</v>
      </c>
      <c r="I76" s="369">
        <v>0</v>
      </c>
      <c r="J76" s="369">
        <v>7</v>
      </c>
      <c r="K76" s="154" t="s">
        <v>98</v>
      </c>
      <c r="L76" s="368" t="s">
        <v>98</v>
      </c>
      <c r="M76" s="369">
        <v>0</v>
      </c>
      <c r="N76" s="370">
        <v>7</v>
      </c>
      <c r="O76" s="367">
        <v>0</v>
      </c>
      <c r="P76" s="368">
        <v>6</v>
      </c>
      <c r="Q76" s="369">
        <v>0</v>
      </c>
      <c r="R76" s="369">
        <v>6</v>
      </c>
      <c r="S76" s="371">
        <v>0</v>
      </c>
      <c r="T76" s="115">
        <v>0.8571428571428571</v>
      </c>
      <c r="U76" s="114">
        <v>0</v>
      </c>
      <c r="V76" s="373">
        <v>0.8571428571428571</v>
      </c>
      <c r="W76" s="112"/>
    </row>
    <row r="77" spans="1:23" ht="15" customHeight="1" x14ac:dyDescent="0.25">
      <c r="A77" s="86" t="s">
        <v>185</v>
      </c>
      <c r="B77" s="87" t="s">
        <v>250</v>
      </c>
      <c r="C77" s="367">
        <v>0</v>
      </c>
      <c r="D77" s="368">
        <v>0</v>
      </c>
      <c r="E77" s="368">
        <v>0</v>
      </c>
      <c r="F77" s="376">
        <v>0</v>
      </c>
      <c r="G77" s="367" t="s">
        <v>98</v>
      </c>
      <c r="H77" s="368">
        <v>0</v>
      </c>
      <c r="I77" s="369">
        <v>0</v>
      </c>
      <c r="J77" s="369" t="s">
        <v>98</v>
      </c>
      <c r="K77" s="154">
        <v>0</v>
      </c>
      <c r="L77" s="368">
        <v>0</v>
      </c>
      <c r="M77" s="369">
        <v>0</v>
      </c>
      <c r="N77" s="370">
        <v>0</v>
      </c>
      <c r="O77" s="367" t="s">
        <v>98</v>
      </c>
      <c r="P77" s="368">
        <v>0</v>
      </c>
      <c r="Q77" s="369">
        <v>0</v>
      </c>
      <c r="R77" s="369" t="s">
        <v>98</v>
      </c>
      <c r="S77" s="371">
        <v>1</v>
      </c>
      <c r="T77" s="115">
        <v>0</v>
      </c>
      <c r="U77" s="114">
        <v>0</v>
      </c>
      <c r="V77" s="373">
        <v>1</v>
      </c>
      <c r="W77" s="112"/>
    </row>
    <row r="78" spans="1:23" ht="15" customHeight="1" x14ac:dyDescent="0.25">
      <c r="A78" s="86" t="s">
        <v>170</v>
      </c>
      <c r="B78" s="122" t="s">
        <v>251</v>
      </c>
      <c r="C78" s="367" t="s">
        <v>98</v>
      </c>
      <c r="D78" s="368" t="s">
        <v>98</v>
      </c>
      <c r="E78" s="368">
        <v>0</v>
      </c>
      <c r="F78" s="376" t="s">
        <v>98</v>
      </c>
      <c r="G78" s="367" t="s">
        <v>98</v>
      </c>
      <c r="H78" s="368" t="s">
        <v>98</v>
      </c>
      <c r="I78" s="369">
        <v>0</v>
      </c>
      <c r="J78" s="369" t="s">
        <v>98</v>
      </c>
      <c r="K78" s="154">
        <v>0</v>
      </c>
      <c r="L78" s="368" t="s">
        <v>98</v>
      </c>
      <c r="M78" s="369">
        <v>0</v>
      </c>
      <c r="N78" s="370" t="s">
        <v>98</v>
      </c>
      <c r="O78" s="367">
        <v>0</v>
      </c>
      <c r="P78" s="368" t="s">
        <v>98</v>
      </c>
      <c r="Q78" s="369">
        <v>0</v>
      </c>
      <c r="R78" s="369" t="s">
        <v>98</v>
      </c>
      <c r="S78" s="371">
        <v>0</v>
      </c>
      <c r="T78" s="115">
        <v>1</v>
      </c>
      <c r="U78" s="114">
        <v>0</v>
      </c>
      <c r="V78" s="373">
        <v>0.25</v>
      </c>
      <c r="W78" s="112"/>
    </row>
    <row r="79" spans="1:23" ht="15" customHeight="1" x14ac:dyDescent="0.25">
      <c r="A79" s="86" t="s">
        <v>185</v>
      </c>
      <c r="B79" s="122" t="s">
        <v>252</v>
      </c>
      <c r="C79" s="367" t="s">
        <v>98</v>
      </c>
      <c r="D79" s="368" t="s">
        <v>98</v>
      </c>
      <c r="E79" s="368">
        <v>0</v>
      </c>
      <c r="F79" s="376">
        <v>10</v>
      </c>
      <c r="G79" s="367" t="s">
        <v>98</v>
      </c>
      <c r="H79" s="368" t="s">
        <v>98</v>
      </c>
      <c r="I79" s="369">
        <v>0</v>
      </c>
      <c r="J79" s="369">
        <v>8</v>
      </c>
      <c r="K79" s="154" t="s">
        <v>98</v>
      </c>
      <c r="L79" s="368" t="s">
        <v>98</v>
      </c>
      <c r="M79" s="369">
        <v>0</v>
      </c>
      <c r="N79" s="370">
        <v>14</v>
      </c>
      <c r="O79" s="367" t="s">
        <v>98</v>
      </c>
      <c r="P79" s="368" t="s">
        <v>98</v>
      </c>
      <c r="Q79" s="369">
        <v>0</v>
      </c>
      <c r="R79" s="369">
        <v>7</v>
      </c>
      <c r="S79" s="371">
        <v>0.8</v>
      </c>
      <c r="T79" s="115">
        <v>1</v>
      </c>
      <c r="U79" s="114">
        <v>0</v>
      </c>
      <c r="V79" s="373">
        <v>0.875</v>
      </c>
      <c r="W79" s="112"/>
    </row>
    <row r="80" spans="1:23" ht="15" customHeight="1" x14ac:dyDescent="0.25">
      <c r="A80" s="86" t="s">
        <v>168</v>
      </c>
      <c r="B80" s="122" t="s">
        <v>253</v>
      </c>
      <c r="C80" s="367" t="s">
        <v>98</v>
      </c>
      <c r="D80" s="368" t="s">
        <v>98</v>
      </c>
      <c r="E80" s="368">
        <v>0</v>
      </c>
      <c r="F80" s="376" t="s">
        <v>98</v>
      </c>
      <c r="G80" s="367" t="s">
        <v>98</v>
      </c>
      <c r="H80" s="368" t="s">
        <v>98</v>
      </c>
      <c r="I80" s="369">
        <v>0</v>
      </c>
      <c r="J80" s="369">
        <v>5</v>
      </c>
      <c r="K80" s="154" t="s">
        <v>98</v>
      </c>
      <c r="L80" s="368" t="s">
        <v>98</v>
      </c>
      <c r="M80" s="369">
        <v>0</v>
      </c>
      <c r="N80" s="370" t="s">
        <v>98</v>
      </c>
      <c r="O80" s="367" t="s">
        <v>98</v>
      </c>
      <c r="P80" s="368" t="s">
        <v>98</v>
      </c>
      <c r="Q80" s="369">
        <v>0</v>
      </c>
      <c r="R80" s="369" t="s">
        <v>98</v>
      </c>
      <c r="S80" s="371">
        <v>0.33333333333333331</v>
      </c>
      <c r="T80" s="115">
        <v>1</v>
      </c>
      <c r="U80" s="114">
        <v>0</v>
      </c>
      <c r="V80" s="373" t="s">
        <v>98</v>
      </c>
      <c r="W80" s="112"/>
    </row>
    <row r="81" spans="1:23" ht="15" customHeight="1" x14ac:dyDescent="0.25">
      <c r="A81" s="86" t="s">
        <v>170</v>
      </c>
      <c r="B81" s="123" t="s">
        <v>254</v>
      </c>
      <c r="C81" s="367">
        <v>0</v>
      </c>
      <c r="D81" s="368">
        <v>0</v>
      </c>
      <c r="E81" s="368">
        <v>0</v>
      </c>
      <c r="F81" s="376">
        <v>0</v>
      </c>
      <c r="G81" s="367">
        <v>0</v>
      </c>
      <c r="H81" s="368">
        <v>0</v>
      </c>
      <c r="I81" s="369">
        <v>0</v>
      </c>
      <c r="J81" s="369">
        <v>0</v>
      </c>
      <c r="K81" s="154" t="s">
        <v>98</v>
      </c>
      <c r="L81" s="368">
        <v>0</v>
      </c>
      <c r="M81" s="369">
        <v>0</v>
      </c>
      <c r="N81" s="370" t="s">
        <v>98</v>
      </c>
      <c r="O81" s="367">
        <v>0</v>
      </c>
      <c r="P81" s="368">
        <v>0</v>
      </c>
      <c r="Q81" s="369">
        <v>0</v>
      </c>
      <c r="R81" s="369">
        <v>0</v>
      </c>
      <c r="S81" s="371">
        <v>0</v>
      </c>
      <c r="T81" s="115">
        <v>0</v>
      </c>
      <c r="U81" s="114">
        <v>0</v>
      </c>
      <c r="V81" s="373">
        <v>0</v>
      </c>
      <c r="W81" s="112"/>
    </row>
    <row r="82" spans="1:23" ht="15" customHeight="1" x14ac:dyDescent="0.25">
      <c r="A82" s="86" t="s">
        <v>170</v>
      </c>
      <c r="B82" s="123" t="s">
        <v>255</v>
      </c>
      <c r="C82" s="367">
        <v>10</v>
      </c>
      <c r="D82" s="368">
        <v>0</v>
      </c>
      <c r="E82" s="368">
        <v>0</v>
      </c>
      <c r="F82" s="376">
        <v>10</v>
      </c>
      <c r="G82" s="367" t="s">
        <v>98</v>
      </c>
      <c r="H82" s="368">
        <v>0</v>
      </c>
      <c r="I82" s="369">
        <v>0</v>
      </c>
      <c r="J82" s="369" t="s">
        <v>98</v>
      </c>
      <c r="K82" s="154">
        <v>9</v>
      </c>
      <c r="L82" s="368">
        <v>0</v>
      </c>
      <c r="M82" s="369">
        <v>0</v>
      </c>
      <c r="N82" s="370">
        <v>9</v>
      </c>
      <c r="O82" s="367">
        <v>0</v>
      </c>
      <c r="P82" s="368">
        <v>0</v>
      </c>
      <c r="Q82" s="369">
        <v>0</v>
      </c>
      <c r="R82" s="369">
        <v>0</v>
      </c>
      <c r="S82" s="371">
        <v>0</v>
      </c>
      <c r="T82" s="115">
        <v>0</v>
      </c>
      <c r="U82" s="114">
        <v>0</v>
      </c>
      <c r="V82" s="373">
        <v>0</v>
      </c>
      <c r="W82" s="112"/>
    </row>
    <row r="83" spans="1:23" ht="15" customHeight="1" x14ac:dyDescent="0.25">
      <c r="A83" s="86" t="s">
        <v>188</v>
      </c>
      <c r="B83" s="123" t="s">
        <v>256</v>
      </c>
      <c r="C83" s="367" t="s">
        <v>98</v>
      </c>
      <c r="D83" s="368" t="s">
        <v>98</v>
      </c>
      <c r="E83" s="368">
        <v>0</v>
      </c>
      <c r="F83" s="376">
        <v>63</v>
      </c>
      <c r="G83" s="367">
        <v>0</v>
      </c>
      <c r="H83" s="368" t="s">
        <v>98</v>
      </c>
      <c r="I83" s="369">
        <v>0</v>
      </c>
      <c r="J83" s="369" t="s">
        <v>98</v>
      </c>
      <c r="K83" s="154" t="s">
        <v>98</v>
      </c>
      <c r="L83" s="368" t="s">
        <v>98</v>
      </c>
      <c r="M83" s="369">
        <v>0</v>
      </c>
      <c r="N83" s="370">
        <v>68</v>
      </c>
      <c r="O83" s="367">
        <v>0</v>
      </c>
      <c r="P83" s="368">
        <v>0</v>
      </c>
      <c r="Q83" s="369">
        <v>0</v>
      </c>
      <c r="R83" s="369">
        <v>0</v>
      </c>
      <c r="S83" s="371">
        <v>0</v>
      </c>
      <c r="T83" s="115">
        <v>0</v>
      </c>
      <c r="U83" s="114">
        <v>0</v>
      </c>
      <c r="V83" s="373">
        <v>0</v>
      </c>
      <c r="W83" s="112"/>
    </row>
    <row r="84" spans="1:23" ht="15" customHeight="1" x14ac:dyDescent="0.25">
      <c r="A84" s="86" t="s">
        <v>185</v>
      </c>
      <c r="B84" s="123" t="s">
        <v>257</v>
      </c>
      <c r="C84" s="367">
        <v>116</v>
      </c>
      <c r="D84" s="368" t="s">
        <v>98</v>
      </c>
      <c r="E84" s="368" t="s">
        <v>98</v>
      </c>
      <c r="F84" s="376">
        <v>222</v>
      </c>
      <c r="G84" s="367" t="s">
        <v>98</v>
      </c>
      <c r="H84" s="368" t="s">
        <v>98</v>
      </c>
      <c r="I84" s="369">
        <v>0</v>
      </c>
      <c r="J84" s="369" t="s">
        <v>98</v>
      </c>
      <c r="K84" s="154">
        <v>114</v>
      </c>
      <c r="L84" s="368" t="s">
        <v>98</v>
      </c>
      <c r="M84" s="369" t="s">
        <v>98</v>
      </c>
      <c r="N84" s="370">
        <v>218</v>
      </c>
      <c r="O84" s="367">
        <v>0</v>
      </c>
      <c r="P84" s="368">
        <v>0</v>
      </c>
      <c r="Q84" s="369">
        <v>0</v>
      </c>
      <c r="R84" s="369">
        <v>0</v>
      </c>
      <c r="S84" s="371">
        <v>0</v>
      </c>
      <c r="T84" s="115">
        <v>0</v>
      </c>
      <c r="U84" s="114">
        <v>0</v>
      </c>
      <c r="V84" s="373">
        <v>0</v>
      </c>
      <c r="W84" s="112"/>
    </row>
    <row r="85" spans="1:23" ht="15" customHeight="1" x14ac:dyDescent="0.25">
      <c r="A85" s="86" t="s">
        <v>178</v>
      </c>
      <c r="B85" s="122" t="s">
        <v>258</v>
      </c>
      <c r="C85" s="367" t="s">
        <v>98</v>
      </c>
      <c r="D85" s="368" t="s">
        <v>98</v>
      </c>
      <c r="E85" s="368">
        <v>0</v>
      </c>
      <c r="F85" s="376">
        <v>8</v>
      </c>
      <c r="G85" s="367">
        <v>0</v>
      </c>
      <c r="H85" s="368">
        <v>7</v>
      </c>
      <c r="I85" s="369">
        <v>0</v>
      </c>
      <c r="J85" s="369">
        <v>7</v>
      </c>
      <c r="K85" s="154" t="s">
        <v>98</v>
      </c>
      <c r="L85" s="368" t="s">
        <v>98</v>
      </c>
      <c r="M85" s="369">
        <v>0</v>
      </c>
      <c r="N85" s="370">
        <v>28</v>
      </c>
      <c r="O85" s="367">
        <v>0</v>
      </c>
      <c r="P85" s="368">
        <v>5</v>
      </c>
      <c r="Q85" s="369">
        <v>0</v>
      </c>
      <c r="R85" s="369">
        <v>5</v>
      </c>
      <c r="S85" s="371">
        <v>0</v>
      </c>
      <c r="T85" s="115">
        <v>0.7142857142857143</v>
      </c>
      <c r="U85" s="114">
        <v>0</v>
      </c>
      <c r="V85" s="373">
        <v>0.7142857142857143</v>
      </c>
      <c r="W85" s="112"/>
    </row>
    <row r="86" spans="1:23" ht="15" customHeight="1" x14ac:dyDescent="0.25">
      <c r="A86" s="86" t="s">
        <v>221</v>
      </c>
      <c r="B86" s="122" t="s">
        <v>259</v>
      </c>
      <c r="C86" s="367">
        <v>0</v>
      </c>
      <c r="D86" s="368">
        <v>7</v>
      </c>
      <c r="E86" s="368">
        <v>0</v>
      </c>
      <c r="F86" s="376">
        <v>7</v>
      </c>
      <c r="G86" s="367">
        <v>0</v>
      </c>
      <c r="H86" s="368">
        <v>8</v>
      </c>
      <c r="I86" s="369">
        <v>0</v>
      </c>
      <c r="J86" s="369">
        <v>8</v>
      </c>
      <c r="K86" s="154" t="s">
        <v>98</v>
      </c>
      <c r="L86" s="368" t="s">
        <v>98</v>
      </c>
      <c r="M86" s="369">
        <v>0</v>
      </c>
      <c r="N86" s="370">
        <v>12</v>
      </c>
      <c r="O86" s="367">
        <v>0</v>
      </c>
      <c r="P86" s="368">
        <v>6</v>
      </c>
      <c r="Q86" s="369">
        <v>0</v>
      </c>
      <c r="R86" s="369">
        <v>6</v>
      </c>
      <c r="S86" s="371">
        <v>0</v>
      </c>
      <c r="T86" s="115">
        <v>0.75</v>
      </c>
      <c r="U86" s="114">
        <v>0</v>
      </c>
      <c r="V86" s="373">
        <v>0.75</v>
      </c>
      <c r="W86" s="112"/>
    </row>
    <row r="87" spans="1:23" ht="15" customHeight="1" x14ac:dyDescent="0.25">
      <c r="A87" s="86" t="s">
        <v>178</v>
      </c>
      <c r="B87" s="122" t="s">
        <v>260</v>
      </c>
      <c r="C87" s="367" t="s">
        <v>98</v>
      </c>
      <c r="D87" s="368" t="s">
        <v>98</v>
      </c>
      <c r="E87" s="368">
        <v>0</v>
      </c>
      <c r="F87" s="376">
        <v>7</v>
      </c>
      <c r="G87" s="367" t="s">
        <v>98</v>
      </c>
      <c r="H87" s="368" t="s">
        <v>98</v>
      </c>
      <c r="I87" s="369">
        <v>0</v>
      </c>
      <c r="J87" s="369">
        <v>6</v>
      </c>
      <c r="K87" s="154">
        <v>7</v>
      </c>
      <c r="L87" s="368">
        <v>13</v>
      </c>
      <c r="M87" s="369">
        <v>0</v>
      </c>
      <c r="N87" s="370">
        <v>20</v>
      </c>
      <c r="O87" s="367" t="s">
        <v>98</v>
      </c>
      <c r="P87" s="368" t="s">
        <v>98</v>
      </c>
      <c r="Q87" s="369">
        <v>0</v>
      </c>
      <c r="R87" s="369">
        <v>7</v>
      </c>
      <c r="S87" s="371">
        <v>1</v>
      </c>
      <c r="T87" s="115">
        <v>1.3333333333333333</v>
      </c>
      <c r="U87" s="114">
        <v>0</v>
      </c>
      <c r="V87" s="373">
        <v>1.1666666666666667</v>
      </c>
      <c r="W87" s="112"/>
    </row>
    <row r="88" spans="1:23" ht="15" customHeight="1" x14ac:dyDescent="0.25">
      <c r="A88" s="86" t="s">
        <v>185</v>
      </c>
      <c r="B88" s="122" t="s">
        <v>261</v>
      </c>
      <c r="C88" s="367">
        <v>10</v>
      </c>
      <c r="D88" s="368">
        <v>6</v>
      </c>
      <c r="E88" s="368">
        <v>0</v>
      </c>
      <c r="F88" s="376">
        <v>16</v>
      </c>
      <c r="G88" s="367">
        <v>6</v>
      </c>
      <c r="H88" s="368">
        <v>6</v>
      </c>
      <c r="I88" s="369">
        <v>0</v>
      </c>
      <c r="J88" s="369">
        <v>12</v>
      </c>
      <c r="K88" s="154">
        <v>9</v>
      </c>
      <c r="L88" s="368">
        <v>8</v>
      </c>
      <c r="M88" s="369">
        <v>0</v>
      </c>
      <c r="N88" s="370">
        <v>17</v>
      </c>
      <c r="O88" s="367" t="s">
        <v>98</v>
      </c>
      <c r="P88" s="368" t="s">
        <v>98</v>
      </c>
      <c r="Q88" s="369">
        <v>0</v>
      </c>
      <c r="R88" s="369">
        <v>6</v>
      </c>
      <c r="S88" s="371" t="s">
        <v>98</v>
      </c>
      <c r="T88" s="115" t="s">
        <v>98</v>
      </c>
      <c r="U88" s="114">
        <v>0</v>
      </c>
      <c r="V88" s="373">
        <v>0.5</v>
      </c>
      <c r="W88" s="112"/>
    </row>
    <row r="89" spans="1:23" ht="15" customHeight="1" x14ac:dyDescent="0.25">
      <c r="A89" s="86" t="s">
        <v>232</v>
      </c>
      <c r="B89" s="122" t="s">
        <v>262</v>
      </c>
      <c r="C89" s="367" t="s">
        <v>98</v>
      </c>
      <c r="D89" s="368" t="s">
        <v>98</v>
      </c>
      <c r="E89" s="368">
        <v>0</v>
      </c>
      <c r="F89" s="376" t="s">
        <v>98</v>
      </c>
      <c r="G89" s="367">
        <v>0</v>
      </c>
      <c r="H89" s="368">
        <v>0</v>
      </c>
      <c r="I89" s="369">
        <v>0</v>
      </c>
      <c r="J89" s="369">
        <v>0</v>
      </c>
      <c r="K89" s="154" t="s">
        <v>98</v>
      </c>
      <c r="L89" s="368" t="s">
        <v>98</v>
      </c>
      <c r="M89" s="369">
        <v>0</v>
      </c>
      <c r="N89" s="370" t="s">
        <v>98</v>
      </c>
      <c r="O89" s="367">
        <v>0</v>
      </c>
      <c r="P89" s="368">
        <v>0</v>
      </c>
      <c r="Q89" s="369">
        <v>0</v>
      </c>
      <c r="R89" s="369">
        <v>0</v>
      </c>
      <c r="S89" s="371">
        <v>0</v>
      </c>
      <c r="T89" s="115">
        <v>0</v>
      </c>
      <c r="U89" s="114">
        <v>0</v>
      </c>
      <c r="V89" s="373">
        <v>0</v>
      </c>
      <c r="W89" s="112"/>
    </row>
    <row r="90" spans="1:23" ht="15" customHeight="1" x14ac:dyDescent="0.25">
      <c r="A90" s="86" t="s">
        <v>247</v>
      </c>
      <c r="B90" s="122" t="s">
        <v>263</v>
      </c>
      <c r="C90" s="367" t="s">
        <v>98</v>
      </c>
      <c r="D90" s="368">
        <v>0</v>
      </c>
      <c r="E90" s="368">
        <v>0</v>
      </c>
      <c r="F90" s="376" t="s">
        <v>98</v>
      </c>
      <c r="G90" s="367">
        <v>0</v>
      </c>
      <c r="H90" s="368">
        <v>6</v>
      </c>
      <c r="I90" s="369">
        <v>0</v>
      </c>
      <c r="J90" s="369">
        <v>6</v>
      </c>
      <c r="K90" s="154" t="s">
        <v>98</v>
      </c>
      <c r="L90" s="368" t="s">
        <v>98</v>
      </c>
      <c r="M90" s="369">
        <v>0</v>
      </c>
      <c r="N90" s="370">
        <v>6</v>
      </c>
      <c r="O90" s="367">
        <v>0</v>
      </c>
      <c r="P90" s="368">
        <v>5</v>
      </c>
      <c r="Q90" s="369">
        <v>0</v>
      </c>
      <c r="R90" s="369">
        <v>5</v>
      </c>
      <c r="S90" s="371">
        <v>0</v>
      </c>
      <c r="T90" s="115">
        <v>0.83333333333333337</v>
      </c>
      <c r="U90" s="114">
        <v>0</v>
      </c>
      <c r="V90" s="373">
        <v>0.83333333333333337</v>
      </c>
      <c r="W90" s="112"/>
    </row>
    <row r="91" spans="1:23" ht="15" customHeight="1" x14ac:dyDescent="0.25">
      <c r="A91" s="86" t="s">
        <v>247</v>
      </c>
      <c r="B91" s="122" t="s">
        <v>264</v>
      </c>
      <c r="C91" s="367" t="s">
        <v>98</v>
      </c>
      <c r="D91" s="368" t="s">
        <v>98</v>
      </c>
      <c r="E91" s="368">
        <v>0</v>
      </c>
      <c r="F91" s="376">
        <v>16</v>
      </c>
      <c r="G91" s="367">
        <v>0</v>
      </c>
      <c r="H91" s="368">
        <v>0</v>
      </c>
      <c r="I91" s="369">
        <v>0</v>
      </c>
      <c r="J91" s="369">
        <v>0</v>
      </c>
      <c r="K91" s="154" t="s">
        <v>98</v>
      </c>
      <c r="L91" s="368" t="s">
        <v>98</v>
      </c>
      <c r="M91" s="369">
        <v>0</v>
      </c>
      <c r="N91" s="370">
        <v>16</v>
      </c>
      <c r="O91" s="367">
        <v>0</v>
      </c>
      <c r="P91" s="368">
        <v>0</v>
      </c>
      <c r="Q91" s="369">
        <v>0</v>
      </c>
      <c r="R91" s="369">
        <v>0</v>
      </c>
      <c r="S91" s="371">
        <v>0</v>
      </c>
      <c r="T91" s="115">
        <v>0</v>
      </c>
      <c r="U91" s="114">
        <v>0</v>
      </c>
      <c r="V91" s="373">
        <v>0</v>
      </c>
      <c r="W91" s="112"/>
    </row>
    <row r="92" spans="1:23" ht="15" customHeight="1" x14ac:dyDescent="0.25">
      <c r="A92" s="86" t="s">
        <v>168</v>
      </c>
      <c r="B92" s="122" t="s">
        <v>265</v>
      </c>
      <c r="C92" s="367" t="s">
        <v>98</v>
      </c>
      <c r="D92" s="368">
        <v>47</v>
      </c>
      <c r="E92" s="368" t="s">
        <v>98</v>
      </c>
      <c r="F92" s="376">
        <v>87</v>
      </c>
      <c r="G92" s="367">
        <v>68</v>
      </c>
      <c r="H92" s="368">
        <v>38</v>
      </c>
      <c r="I92" s="369">
        <v>0</v>
      </c>
      <c r="J92" s="369">
        <v>106</v>
      </c>
      <c r="K92" s="154" t="s">
        <v>98</v>
      </c>
      <c r="L92" s="368">
        <v>48</v>
      </c>
      <c r="M92" s="369" t="s">
        <v>98</v>
      </c>
      <c r="N92" s="370">
        <v>89</v>
      </c>
      <c r="O92" s="367">
        <v>45</v>
      </c>
      <c r="P92" s="368">
        <v>21</v>
      </c>
      <c r="Q92" s="369">
        <v>0</v>
      </c>
      <c r="R92" s="369">
        <v>66</v>
      </c>
      <c r="S92" s="371">
        <v>0.66176470588235292</v>
      </c>
      <c r="T92" s="115">
        <v>0.55263157894736847</v>
      </c>
      <c r="U92" s="114">
        <v>0</v>
      </c>
      <c r="V92" s="373">
        <v>0.62264150943396224</v>
      </c>
      <c r="W92" s="112"/>
    </row>
    <row r="93" spans="1:23" ht="15" customHeight="1" x14ac:dyDescent="0.25">
      <c r="A93" s="86" t="s">
        <v>185</v>
      </c>
      <c r="B93" s="87" t="s">
        <v>266</v>
      </c>
      <c r="C93" s="367" t="s">
        <v>98</v>
      </c>
      <c r="D93" s="368" t="s">
        <v>98</v>
      </c>
      <c r="E93" s="368">
        <v>0</v>
      </c>
      <c r="F93" s="376" t="s">
        <v>98</v>
      </c>
      <c r="G93" s="367">
        <v>0</v>
      </c>
      <c r="H93" s="368" t="s">
        <v>98</v>
      </c>
      <c r="I93" s="369">
        <v>0</v>
      </c>
      <c r="J93" s="369" t="s">
        <v>98</v>
      </c>
      <c r="K93" s="154" t="s">
        <v>98</v>
      </c>
      <c r="L93" s="368">
        <v>0</v>
      </c>
      <c r="M93" s="369">
        <v>0</v>
      </c>
      <c r="N93" s="370" t="s">
        <v>98</v>
      </c>
      <c r="O93" s="367">
        <v>0</v>
      </c>
      <c r="P93" s="368">
        <v>0</v>
      </c>
      <c r="Q93" s="369">
        <v>0</v>
      </c>
      <c r="R93" s="369">
        <v>0</v>
      </c>
      <c r="S93" s="371">
        <v>0</v>
      </c>
      <c r="T93" s="115">
        <v>0</v>
      </c>
      <c r="U93" s="114">
        <v>0</v>
      </c>
      <c r="V93" s="373">
        <v>0</v>
      </c>
      <c r="W93" s="112"/>
    </row>
    <row r="94" spans="1:23" ht="15" customHeight="1" x14ac:dyDescent="0.25">
      <c r="A94" s="86" t="s">
        <v>178</v>
      </c>
      <c r="B94" s="122" t="s">
        <v>267</v>
      </c>
      <c r="C94" s="367">
        <v>0</v>
      </c>
      <c r="D94" s="368" t="s">
        <v>98</v>
      </c>
      <c r="E94" s="368" t="s">
        <v>98</v>
      </c>
      <c r="F94" s="376">
        <v>20</v>
      </c>
      <c r="G94" s="367">
        <v>0</v>
      </c>
      <c r="H94" s="368">
        <v>0</v>
      </c>
      <c r="I94" s="369">
        <v>0</v>
      </c>
      <c r="J94" s="369">
        <v>0</v>
      </c>
      <c r="K94" s="154">
        <v>0</v>
      </c>
      <c r="L94" s="368" t="s">
        <v>98</v>
      </c>
      <c r="M94" s="369" t="s">
        <v>98</v>
      </c>
      <c r="N94" s="370">
        <v>21</v>
      </c>
      <c r="O94" s="367">
        <v>0</v>
      </c>
      <c r="P94" s="368">
        <v>0</v>
      </c>
      <c r="Q94" s="369">
        <v>0</v>
      </c>
      <c r="R94" s="369">
        <v>0</v>
      </c>
      <c r="S94" s="371">
        <v>0</v>
      </c>
      <c r="T94" s="115">
        <v>0</v>
      </c>
      <c r="U94" s="114">
        <v>0</v>
      </c>
      <c r="V94" s="373">
        <v>0</v>
      </c>
      <c r="W94" s="112"/>
    </row>
    <row r="95" spans="1:23" ht="15" customHeight="1" x14ac:dyDescent="0.25">
      <c r="A95" s="86" t="s">
        <v>200</v>
      </c>
      <c r="B95" s="122" t="s">
        <v>268</v>
      </c>
      <c r="C95" s="367">
        <v>133</v>
      </c>
      <c r="D95" s="368" t="s">
        <v>98</v>
      </c>
      <c r="E95" s="368" t="s">
        <v>98</v>
      </c>
      <c r="F95" s="376">
        <v>254</v>
      </c>
      <c r="G95" s="367">
        <v>195</v>
      </c>
      <c r="H95" s="368" t="s">
        <v>98</v>
      </c>
      <c r="I95" s="369" t="s">
        <v>98</v>
      </c>
      <c r="J95" s="369">
        <v>353</v>
      </c>
      <c r="K95" s="154" t="s">
        <v>98</v>
      </c>
      <c r="L95" s="368">
        <v>100</v>
      </c>
      <c r="M95" s="369" t="s">
        <v>98</v>
      </c>
      <c r="N95" s="370">
        <v>187</v>
      </c>
      <c r="O95" s="367">
        <v>146</v>
      </c>
      <c r="P95" s="368" t="s">
        <v>98</v>
      </c>
      <c r="Q95" s="369" t="s">
        <v>98</v>
      </c>
      <c r="R95" s="369">
        <v>259</v>
      </c>
      <c r="S95" s="371">
        <v>0.74871794871794872</v>
      </c>
      <c r="T95" s="115">
        <v>0.71153846153846156</v>
      </c>
      <c r="U95" s="114">
        <v>1</v>
      </c>
      <c r="V95" s="373">
        <v>0.73371104815864019</v>
      </c>
      <c r="W95" s="112"/>
    </row>
    <row r="96" spans="1:23" ht="15" customHeight="1" x14ac:dyDescent="0.25">
      <c r="A96" s="86" t="s">
        <v>211</v>
      </c>
      <c r="B96" s="122" t="s">
        <v>269</v>
      </c>
      <c r="C96" s="367">
        <v>0</v>
      </c>
      <c r="D96" s="368" t="s">
        <v>98</v>
      </c>
      <c r="E96" s="368">
        <v>0</v>
      </c>
      <c r="F96" s="376" t="s">
        <v>98</v>
      </c>
      <c r="G96" s="367" t="s">
        <v>98</v>
      </c>
      <c r="H96" s="368" t="s">
        <v>98</v>
      </c>
      <c r="I96" s="369">
        <v>0</v>
      </c>
      <c r="J96" s="369" t="s">
        <v>98</v>
      </c>
      <c r="K96" s="154">
        <v>0</v>
      </c>
      <c r="L96" s="368" t="s">
        <v>98</v>
      </c>
      <c r="M96" s="369">
        <v>0</v>
      </c>
      <c r="N96" s="370" t="s">
        <v>98</v>
      </c>
      <c r="O96" s="367" t="s">
        <v>98</v>
      </c>
      <c r="P96" s="368" t="s">
        <v>98</v>
      </c>
      <c r="Q96" s="369">
        <v>0</v>
      </c>
      <c r="R96" s="369" t="s">
        <v>98</v>
      </c>
      <c r="S96" s="371">
        <v>1</v>
      </c>
      <c r="T96" s="115">
        <v>1</v>
      </c>
      <c r="U96" s="114">
        <v>0</v>
      </c>
      <c r="V96" s="373">
        <v>1</v>
      </c>
      <c r="W96" s="112"/>
    </row>
    <row r="97" spans="1:23" ht="15" customHeight="1" x14ac:dyDescent="0.25">
      <c r="A97" s="86" t="s">
        <v>244</v>
      </c>
      <c r="B97" s="122" t="s">
        <v>270</v>
      </c>
      <c r="C97" s="367">
        <v>0</v>
      </c>
      <c r="D97" s="368">
        <v>0</v>
      </c>
      <c r="E97" s="368">
        <v>0</v>
      </c>
      <c r="F97" s="376">
        <v>0</v>
      </c>
      <c r="G97" s="367">
        <v>0</v>
      </c>
      <c r="H97" s="368">
        <v>0</v>
      </c>
      <c r="I97" s="369">
        <v>0</v>
      </c>
      <c r="J97" s="369">
        <v>0</v>
      </c>
      <c r="K97" s="154">
        <v>0</v>
      </c>
      <c r="L97" s="368">
        <v>0</v>
      </c>
      <c r="M97" s="369">
        <v>0</v>
      </c>
      <c r="N97" s="370">
        <v>0</v>
      </c>
      <c r="O97" s="367">
        <v>0</v>
      </c>
      <c r="P97" s="368">
        <v>0</v>
      </c>
      <c r="Q97" s="369">
        <v>0</v>
      </c>
      <c r="R97" s="369">
        <v>0</v>
      </c>
      <c r="S97" s="371">
        <v>0</v>
      </c>
      <c r="T97" s="115">
        <v>0</v>
      </c>
      <c r="U97" s="114">
        <v>0</v>
      </c>
      <c r="V97" s="373">
        <v>0</v>
      </c>
      <c r="W97" s="112"/>
    </row>
    <row r="98" spans="1:23" ht="15" customHeight="1" x14ac:dyDescent="0.25">
      <c r="A98" s="86" t="s">
        <v>221</v>
      </c>
      <c r="B98" s="122" t="s">
        <v>271</v>
      </c>
      <c r="C98" s="367">
        <v>0</v>
      </c>
      <c r="D98" s="368" t="s">
        <v>98</v>
      </c>
      <c r="E98" s="368">
        <v>0</v>
      </c>
      <c r="F98" s="376" t="s">
        <v>98</v>
      </c>
      <c r="G98" s="367">
        <v>0</v>
      </c>
      <c r="H98" s="368" t="s">
        <v>98</v>
      </c>
      <c r="I98" s="369">
        <v>0</v>
      </c>
      <c r="J98" s="369" t="s">
        <v>98</v>
      </c>
      <c r="K98" s="154">
        <v>0</v>
      </c>
      <c r="L98" s="368" t="s">
        <v>98</v>
      </c>
      <c r="M98" s="369">
        <v>0</v>
      </c>
      <c r="N98" s="370" t="s">
        <v>98</v>
      </c>
      <c r="O98" s="367">
        <v>0</v>
      </c>
      <c r="P98" s="368" t="s">
        <v>98</v>
      </c>
      <c r="Q98" s="369">
        <v>0</v>
      </c>
      <c r="R98" s="369" t="s">
        <v>98</v>
      </c>
      <c r="S98" s="371">
        <v>0</v>
      </c>
      <c r="T98" s="115">
        <v>0.75</v>
      </c>
      <c r="U98" s="114">
        <v>0</v>
      </c>
      <c r="V98" s="373">
        <v>0.75</v>
      </c>
      <c r="W98" s="112"/>
    </row>
    <row r="99" spans="1:23" ht="15" customHeight="1" x14ac:dyDescent="0.25">
      <c r="A99" s="86" t="s">
        <v>170</v>
      </c>
      <c r="B99" s="122" t="s">
        <v>272</v>
      </c>
      <c r="C99" s="367">
        <v>371</v>
      </c>
      <c r="D99" s="368" t="s">
        <v>98</v>
      </c>
      <c r="E99" s="368" t="s">
        <v>98</v>
      </c>
      <c r="F99" s="376">
        <v>397</v>
      </c>
      <c r="G99" s="367">
        <v>318</v>
      </c>
      <c r="H99" s="368" t="s">
        <v>98</v>
      </c>
      <c r="I99" s="369" t="s">
        <v>98</v>
      </c>
      <c r="J99" s="369">
        <v>349</v>
      </c>
      <c r="K99" s="154">
        <v>471</v>
      </c>
      <c r="L99" s="368" t="s">
        <v>98</v>
      </c>
      <c r="M99" s="369" t="s">
        <v>98</v>
      </c>
      <c r="N99" s="370">
        <v>505</v>
      </c>
      <c r="O99" s="367">
        <v>214</v>
      </c>
      <c r="P99" s="368">
        <v>17</v>
      </c>
      <c r="Q99" s="369">
        <v>0</v>
      </c>
      <c r="R99" s="369">
        <v>231</v>
      </c>
      <c r="S99" s="371">
        <v>0.67295597484276726</v>
      </c>
      <c r="T99" s="115" t="s">
        <v>98</v>
      </c>
      <c r="U99" s="114">
        <v>0</v>
      </c>
      <c r="V99" s="373">
        <v>0.66189111747851004</v>
      </c>
      <c r="W99" s="112"/>
    </row>
    <row r="100" spans="1:23" ht="15" customHeight="1" x14ac:dyDescent="0.25">
      <c r="A100" s="86" t="s">
        <v>170</v>
      </c>
      <c r="B100" s="122" t="s">
        <v>273</v>
      </c>
      <c r="C100" s="367">
        <v>73</v>
      </c>
      <c r="D100" s="368" t="s">
        <v>98</v>
      </c>
      <c r="E100" s="368">
        <v>0</v>
      </c>
      <c r="F100" s="376">
        <v>75</v>
      </c>
      <c r="G100" s="367" t="s">
        <v>98</v>
      </c>
      <c r="H100" s="368" t="s">
        <v>98</v>
      </c>
      <c r="I100" s="369">
        <v>0</v>
      </c>
      <c r="J100" s="369">
        <v>81</v>
      </c>
      <c r="K100" s="154" t="s">
        <v>98</v>
      </c>
      <c r="L100" s="368" t="s">
        <v>98</v>
      </c>
      <c r="M100" s="369">
        <v>0</v>
      </c>
      <c r="N100" s="370">
        <v>115</v>
      </c>
      <c r="O100" s="367" t="s">
        <v>98</v>
      </c>
      <c r="P100" s="368" t="s">
        <v>98</v>
      </c>
      <c r="Q100" s="369">
        <v>0</v>
      </c>
      <c r="R100" s="369">
        <v>53</v>
      </c>
      <c r="S100" s="371">
        <v>0.64556962025316456</v>
      </c>
      <c r="T100" s="115">
        <v>1</v>
      </c>
      <c r="U100" s="114">
        <v>0</v>
      </c>
      <c r="V100" s="373">
        <v>0.65432098765432101</v>
      </c>
      <c r="W100" s="112"/>
    </row>
    <row r="101" spans="1:23" ht="15" customHeight="1" x14ac:dyDescent="0.25">
      <c r="A101" s="86" t="s">
        <v>170</v>
      </c>
      <c r="B101" s="122" t="s">
        <v>274</v>
      </c>
      <c r="C101" s="367">
        <v>329</v>
      </c>
      <c r="D101" s="368" t="s">
        <v>98</v>
      </c>
      <c r="E101" s="368" t="s">
        <v>98</v>
      </c>
      <c r="F101" s="376">
        <v>378</v>
      </c>
      <c r="G101" s="367">
        <v>389</v>
      </c>
      <c r="H101" s="368" t="s">
        <v>98</v>
      </c>
      <c r="I101" s="369" t="s">
        <v>98</v>
      </c>
      <c r="J101" s="369">
        <v>462</v>
      </c>
      <c r="K101" s="154">
        <v>349</v>
      </c>
      <c r="L101" s="368" t="s">
        <v>98</v>
      </c>
      <c r="M101" s="369" t="s">
        <v>98</v>
      </c>
      <c r="N101" s="370">
        <v>405</v>
      </c>
      <c r="O101" s="367">
        <v>276</v>
      </c>
      <c r="P101" s="368" t="s">
        <v>98</v>
      </c>
      <c r="Q101" s="369" t="s">
        <v>98</v>
      </c>
      <c r="R101" s="369">
        <v>323</v>
      </c>
      <c r="S101" s="371">
        <v>0.70951156812339333</v>
      </c>
      <c r="T101" s="115">
        <v>0.63888888888888884</v>
      </c>
      <c r="U101" s="114">
        <v>1</v>
      </c>
      <c r="V101" s="373">
        <v>0.69913419913419916</v>
      </c>
      <c r="W101" s="112"/>
    </row>
    <row r="102" spans="1:23" ht="15" customHeight="1" x14ac:dyDescent="0.25">
      <c r="A102" s="86" t="s">
        <v>170</v>
      </c>
      <c r="B102" s="122" t="s">
        <v>275</v>
      </c>
      <c r="C102" s="367" t="s">
        <v>98</v>
      </c>
      <c r="D102" s="368" t="s">
        <v>98</v>
      </c>
      <c r="E102" s="368">
        <v>0</v>
      </c>
      <c r="F102" s="376" t="s">
        <v>98</v>
      </c>
      <c r="G102" s="367" t="s">
        <v>98</v>
      </c>
      <c r="H102" s="368" t="s">
        <v>98</v>
      </c>
      <c r="I102" s="369">
        <v>0</v>
      </c>
      <c r="J102" s="369">
        <v>10</v>
      </c>
      <c r="K102" s="154" t="s">
        <v>98</v>
      </c>
      <c r="L102" s="368" t="s">
        <v>98</v>
      </c>
      <c r="M102" s="369">
        <v>0</v>
      </c>
      <c r="N102" s="370">
        <v>5</v>
      </c>
      <c r="O102" s="367" t="s">
        <v>98</v>
      </c>
      <c r="P102" s="368" t="s">
        <v>98</v>
      </c>
      <c r="Q102" s="369">
        <v>0</v>
      </c>
      <c r="R102" s="369">
        <v>9</v>
      </c>
      <c r="S102" s="371">
        <v>0.88888888888888884</v>
      </c>
      <c r="T102" s="115">
        <v>1</v>
      </c>
      <c r="U102" s="114">
        <v>0</v>
      </c>
      <c r="V102" s="373">
        <v>0.9</v>
      </c>
      <c r="W102" s="112"/>
    </row>
    <row r="103" spans="1:23" ht="15" customHeight="1" x14ac:dyDescent="0.25">
      <c r="A103" s="86" t="s">
        <v>173</v>
      </c>
      <c r="B103" s="122" t="s">
        <v>276</v>
      </c>
      <c r="C103" s="367">
        <v>0</v>
      </c>
      <c r="D103" s="368" t="s">
        <v>98</v>
      </c>
      <c r="E103" s="368">
        <v>0</v>
      </c>
      <c r="F103" s="376" t="s">
        <v>98</v>
      </c>
      <c r="G103" s="367" t="s">
        <v>98</v>
      </c>
      <c r="H103" s="368" t="s">
        <v>98</v>
      </c>
      <c r="I103" s="369">
        <v>0</v>
      </c>
      <c r="J103" s="369" t="s">
        <v>98</v>
      </c>
      <c r="K103" s="154">
        <v>0</v>
      </c>
      <c r="L103" s="368">
        <v>5</v>
      </c>
      <c r="M103" s="369">
        <v>0</v>
      </c>
      <c r="N103" s="370">
        <v>5</v>
      </c>
      <c r="O103" s="367" t="s">
        <v>98</v>
      </c>
      <c r="P103" s="368" t="s">
        <v>98</v>
      </c>
      <c r="Q103" s="369">
        <v>0</v>
      </c>
      <c r="R103" s="369" t="s">
        <v>98</v>
      </c>
      <c r="S103" s="371">
        <v>1</v>
      </c>
      <c r="T103" s="115">
        <v>1</v>
      </c>
      <c r="U103" s="114">
        <v>0</v>
      </c>
      <c r="V103" s="373">
        <v>1</v>
      </c>
      <c r="W103" s="112"/>
    </row>
    <row r="104" spans="1:23" ht="15" customHeight="1" x14ac:dyDescent="0.25">
      <c r="A104" s="86" t="s">
        <v>219</v>
      </c>
      <c r="B104" s="122" t="s">
        <v>277</v>
      </c>
      <c r="C104" s="367" t="s">
        <v>98</v>
      </c>
      <c r="D104" s="368" t="s">
        <v>98</v>
      </c>
      <c r="E104" s="368">
        <v>0</v>
      </c>
      <c r="F104" s="376" t="s">
        <v>98</v>
      </c>
      <c r="G104" s="367" t="s">
        <v>98</v>
      </c>
      <c r="H104" s="368" t="s">
        <v>98</v>
      </c>
      <c r="I104" s="369">
        <v>0</v>
      </c>
      <c r="J104" s="369" t="s">
        <v>98</v>
      </c>
      <c r="K104" s="154">
        <v>0</v>
      </c>
      <c r="L104" s="368" t="s">
        <v>98</v>
      </c>
      <c r="M104" s="369">
        <v>0</v>
      </c>
      <c r="N104" s="370" t="s">
        <v>98</v>
      </c>
      <c r="O104" s="367" t="s">
        <v>98</v>
      </c>
      <c r="P104" s="368" t="s">
        <v>98</v>
      </c>
      <c r="Q104" s="369">
        <v>0</v>
      </c>
      <c r="R104" s="369" t="s">
        <v>98</v>
      </c>
      <c r="S104" s="371">
        <v>1</v>
      </c>
      <c r="T104" s="115">
        <v>0.5</v>
      </c>
      <c r="U104" s="114">
        <v>0</v>
      </c>
      <c r="V104" s="373">
        <v>0.75</v>
      </c>
      <c r="W104" s="112"/>
    </row>
    <row r="105" spans="1:23" ht="15" customHeight="1" x14ac:dyDescent="0.25">
      <c r="A105" s="86" t="s">
        <v>185</v>
      </c>
      <c r="B105" s="122" t="s">
        <v>278</v>
      </c>
      <c r="C105" s="367">
        <v>0</v>
      </c>
      <c r="D105" s="368">
        <v>0</v>
      </c>
      <c r="E105" s="368">
        <v>0</v>
      </c>
      <c r="F105" s="376">
        <v>0</v>
      </c>
      <c r="G105" s="367">
        <v>0</v>
      </c>
      <c r="H105" s="368" t="s">
        <v>98</v>
      </c>
      <c r="I105" s="369">
        <v>0</v>
      </c>
      <c r="J105" s="369" t="s">
        <v>98</v>
      </c>
      <c r="K105" s="154">
        <v>0</v>
      </c>
      <c r="L105" s="368">
        <v>0</v>
      </c>
      <c r="M105" s="369">
        <v>0</v>
      </c>
      <c r="N105" s="370">
        <v>0</v>
      </c>
      <c r="O105" s="367">
        <v>0</v>
      </c>
      <c r="P105" s="368">
        <v>0</v>
      </c>
      <c r="Q105" s="369">
        <v>0</v>
      </c>
      <c r="R105" s="369">
        <v>0</v>
      </c>
      <c r="S105" s="371">
        <v>0</v>
      </c>
      <c r="T105" s="115">
        <v>0</v>
      </c>
      <c r="U105" s="114">
        <v>0</v>
      </c>
      <c r="V105" s="373">
        <v>0</v>
      </c>
      <c r="W105" s="112"/>
    </row>
    <row r="106" spans="1:23" ht="15" customHeight="1" x14ac:dyDescent="0.25">
      <c r="A106" s="86" t="s">
        <v>232</v>
      </c>
      <c r="B106" s="122" t="s">
        <v>279</v>
      </c>
      <c r="C106" s="367" t="s">
        <v>98</v>
      </c>
      <c r="D106" s="368">
        <v>0</v>
      </c>
      <c r="E106" s="368">
        <v>0</v>
      </c>
      <c r="F106" s="376" t="s">
        <v>98</v>
      </c>
      <c r="G106" s="367" t="s">
        <v>98</v>
      </c>
      <c r="H106" s="368">
        <v>0</v>
      </c>
      <c r="I106" s="369">
        <v>0</v>
      </c>
      <c r="J106" s="369" t="s">
        <v>98</v>
      </c>
      <c r="K106" s="154" t="s">
        <v>98</v>
      </c>
      <c r="L106" s="368">
        <v>0</v>
      </c>
      <c r="M106" s="369">
        <v>0</v>
      </c>
      <c r="N106" s="370" t="s">
        <v>98</v>
      </c>
      <c r="O106" s="367">
        <v>0</v>
      </c>
      <c r="P106" s="368">
        <v>0</v>
      </c>
      <c r="Q106" s="369">
        <v>0</v>
      </c>
      <c r="R106" s="369">
        <v>0</v>
      </c>
      <c r="S106" s="371">
        <v>0</v>
      </c>
      <c r="T106" s="115">
        <v>0</v>
      </c>
      <c r="U106" s="114">
        <v>0</v>
      </c>
      <c r="V106" s="373">
        <v>0</v>
      </c>
      <c r="W106" s="112"/>
    </row>
    <row r="107" spans="1:23" ht="15" customHeight="1" x14ac:dyDescent="0.25">
      <c r="A107" s="86" t="s">
        <v>211</v>
      </c>
      <c r="B107" s="122" t="s">
        <v>280</v>
      </c>
      <c r="C107" s="367">
        <v>0</v>
      </c>
      <c r="D107" s="368" t="s">
        <v>98</v>
      </c>
      <c r="E107" s="368">
        <v>0</v>
      </c>
      <c r="F107" s="376" t="s">
        <v>98</v>
      </c>
      <c r="G107" s="367">
        <v>0</v>
      </c>
      <c r="H107" s="368">
        <v>5</v>
      </c>
      <c r="I107" s="369">
        <v>0</v>
      </c>
      <c r="J107" s="369">
        <v>5</v>
      </c>
      <c r="K107" s="154" t="s">
        <v>98</v>
      </c>
      <c r="L107" s="368" t="s">
        <v>98</v>
      </c>
      <c r="M107" s="369">
        <v>0</v>
      </c>
      <c r="N107" s="370">
        <v>16</v>
      </c>
      <c r="O107" s="367">
        <v>0</v>
      </c>
      <c r="P107" s="368" t="s">
        <v>98</v>
      </c>
      <c r="Q107" s="369">
        <v>0</v>
      </c>
      <c r="R107" s="369" t="s">
        <v>98</v>
      </c>
      <c r="S107" s="371">
        <v>0</v>
      </c>
      <c r="T107" s="115" t="s">
        <v>98</v>
      </c>
      <c r="U107" s="114">
        <v>0</v>
      </c>
      <c r="V107" s="373" t="s">
        <v>98</v>
      </c>
      <c r="W107" s="112"/>
    </row>
    <row r="108" spans="1:23" ht="15" customHeight="1" x14ac:dyDescent="0.25">
      <c r="A108" s="86" t="s">
        <v>178</v>
      </c>
      <c r="B108" s="122" t="s">
        <v>281</v>
      </c>
      <c r="C108" s="367" t="s">
        <v>98</v>
      </c>
      <c r="D108" s="368" t="s">
        <v>98</v>
      </c>
      <c r="E108" s="368">
        <v>0</v>
      </c>
      <c r="F108" s="376">
        <v>10</v>
      </c>
      <c r="G108" s="367">
        <v>0</v>
      </c>
      <c r="H108" s="368">
        <v>9</v>
      </c>
      <c r="I108" s="369">
        <v>0</v>
      </c>
      <c r="J108" s="369">
        <v>9</v>
      </c>
      <c r="K108" s="154">
        <v>8</v>
      </c>
      <c r="L108" s="368">
        <v>66</v>
      </c>
      <c r="M108" s="369">
        <v>0</v>
      </c>
      <c r="N108" s="370">
        <v>74</v>
      </c>
      <c r="O108" s="367">
        <v>0</v>
      </c>
      <c r="P108" s="368">
        <v>9</v>
      </c>
      <c r="Q108" s="369">
        <v>0</v>
      </c>
      <c r="R108" s="369">
        <v>9</v>
      </c>
      <c r="S108" s="371">
        <v>0</v>
      </c>
      <c r="T108" s="115">
        <v>1</v>
      </c>
      <c r="U108" s="114">
        <v>0</v>
      </c>
      <c r="V108" s="373">
        <v>1</v>
      </c>
      <c r="W108" s="112"/>
    </row>
    <row r="109" spans="1:23" ht="15" customHeight="1" x14ac:dyDescent="0.25">
      <c r="A109" s="86" t="s">
        <v>211</v>
      </c>
      <c r="B109" s="122" t="s">
        <v>282</v>
      </c>
      <c r="C109" s="367">
        <v>7</v>
      </c>
      <c r="D109" s="368">
        <v>0</v>
      </c>
      <c r="E109" s="368">
        <v>0</v>
      </c>
      <c r="F109" s="376">
        <v>7</v>
      </c>
      <c r="G109" s="367">
        <v>0</v>
      </c>
      <c r="H109" s="368">
        <v>0</v>
      </c>
      <c r="I109" s="369">
        <v>0</v>
      </c>
      <c r="J109" s="369">
        <v>0</v>
      </c>
      <c r="K109" s="154">
        <v>7</v>
      </c>
      <c r="L109" s="368">
        <v>0</v>
      </c>
      <c r="M109" s="369">
        <v>0</v>
      </c>
      <c r="N109" s="370">
        <v>7</v>
      </c>
      <c r="O109" s="367">
        <v>0</v>
      </c>
      <c r="P109" s="368">
        <v>0</v>
      </c>
      <c r="Q109" s="369">
        <v>0</v>
      </c>
      <c r="R109" s="369">
        <v>0</v>
      </c>
      <c r="S109" s="371">
        <v>0</v>
      </c>
      <c r="T109" s="115">
        <v>0</v>
      </c>
      <c r="U109" s="114">
        <v>0</v>
      </c>
      <c r="V109" s="373">
        <v>0</v>
      </c>
      <c r="W109" s="112"/>
    </row>
    <row r="110" spans="1:23" ht="15" customHeight="1" x14ac:dyDescent="0.25">
      <c r="A110" s="86" t="s">
        <v>178</v>
      </c>
      <c r="B110" s="122" t="s">
        <v>283</v>
      </c>
      <c r="C110" s="367">
        <v>0</v>
      </c>
      <c r="D110" s="368">
        <v>10</v>
      </c>
      <c r="E110" s="368">
        <v>0</v>
      </c>
      <c r="F110" s="376">
        <v>10</v>
      </c>
      <c r="G110" s="367" t="s">
        <v>98</v>
      </c>
      <c r="H110" s="368" t="s">
        <v>98</v>
      </c>
      <c r="I110" s="369">
        <v>0</v>
      </c>
      <c r="J110" s="369">
        <v>15</v>
      </c>
      <c r="K110" s="154">
        <v>7</v>
      </c>
      <c r="L110" s="368">
        <v>42</v>
      </c>
      <c r="M110" s="369">
        <v>0</v>
      </c>
      <c r="N110" s="370">
        <v>49</v>
      </c>
      <c r="O110" s="367" t="s">
        <v>98</v>
      </c>
      <c r="P110" s="368" t="s">
        <v>98</v>
      </c>
      <c r="Q110" s="369">
        <v>0</v>
      </c>
      <c r="R110" s="369">
        <v>10</v>
      </c>
      <c r="S110" s="371">
        <v>0.75</v>
      </c>
      <c r="T110" s="115">
        <v>0.63636363636363635</v>
      </c>
      <c r="U110" s="114">
        <v>0</v>
      </c>
      <c r="V110" s="373">
        <v>0.66666666666666663</v>
      </c>
      <c r="W110" s="112"/>
    </row>
    <row r="111" spans="1:23" ht="15" customHeight="1" x14ac:dyDescent="0.25">
      <c r="A111" s="86" t="s">
        <v>188</v>
      </c>
      <c r="B111" s="87" t="s">
        <v>284</v>
      </c>
      <c r="C111" s="367">
        <v>0</v>
      </c>
      <c r="D111" s="368">
        <v>7</v>
      </c>
      <c r="E111" s="368">
        <v>0</v>
      </c>
      <c r="F111" s="370">
        <v>7</v>
      </c>
      <c r="G111" s="367">
        <v>0</v>
      </c>
      <c r="H111" s="368" t="s">
        <v>98</v>
      </c>
      <c r="I111" s="369">
        <v>0</v>
      </c>
      <c r="J111" s="369" t="s">
        <v>98</v>
      </c>
      <c r="K111" s="154">
        <v>0</v>
      </c>
      <c r="L111" s="368">
        <v>13</v>
      </c>
      <c r="M111" s="369">
        <v>0</v>
      </c>
      <c r="N111" s="370">
        <v>13</v>
      </c>
      <c r="O111" s="367">
        <v>0</v>
      </c>
      <c r="P111" s="368">
        <v>0</v>
      </c>
      <c r="Q111" s="369">
        <v>0</v>
      </c>
      <c r="R111" s="369">
        <v>0</v>
      </c>
      <c r="S111" s="371">
        <v>0</v>
      </c>
      <c r="T111" s="115">
        <v>0</v>
      </c>
      <c r="U111" s="114">
        <v>0</v>
      </c>
      <c r="V111" s="373">
        <v>0</v>
      </c>
      <c r="W111" s="112"/>
    </row>
    <row r="112" spans="1:23" ht="15" customHeight="1" thickBot="1" x14ac:dyDescent="0.3">
      <c r="A112" s="86" t="s">
        <v>170</v>
      </c>
      <c r="B112" s="87" t="s">
        <v>285</v>
      </c>
      <c r="C112" s="367" t="s">
        <v>98</v>
      </c>
      <c r="D112" s="368">
        <v>0</v>
      </c>
      <c r="E112" s="368">
        <v>0</v>
      </c>
      <c r="F112" s="370" t="s">
        <v>98</v>
      </c>
      <c r="G112" s="367" t="s">
        <v>98</v>
      </c>
      <c r="H112" s="368" t="s">
        <v>98</v>
      </c>
      <c r="I112" s="369">
        <v>0</v>
      </c>
      <c r="J112" s="369">
        <v>8</v>
      </c>
      <c r="K112" s="154" t="s">
        <v>98</v>
      </c>
      <c r="L112" s="368" t="s">
        <v>98</v>
      </c>
      <c r="M112" s="369">
        <v>0</v>
      </c>
      <c r="N112" s="370" t="s">
        <v>98</v>
      </c>
      <c r="O112" s="367" t="s">
        <v>98</v>
      </c>
      <c r="P112" s="368" t="s">
        <v>98</v>
      </c>
      <c r="Q112" s="369">
        <v>0</v>
      </c>
      <c r="R112" s="369">
        <v>6</v>
      </c>
      <c r="S112" s="371">
        <v>1</v>
      </c>
      <c r="T112" s="115">
        <v>0.66666666666666663</v>
      </c>
      <c r="U112" s="114">
        <v>0</v>
      </c>
      <c r="V112" s="373">
        <v>0.75</v>
      </c>
      <c r="W112" s="112"/>
    </row>
    <row r="113" spans="1:23" ht="15" hidden="1" customHeight="1" thickBot="1" x14ac:dyDescent="0.25">
      <c r="C113" s="48"/>
      <c r="D113" s="48"/>
      <c r="E113" s="48"/>
      <c r="F113" s="48"/>
      <c r="G113" s="48"/>
      <c r="H113" s="48"/>
      <c r="I113" s="48"/>
      <c r="J113" s="48"/>
      <c r="K113" s="48"/>
      <c r="L113" s="48"/>
      <c r="M113" s="48"/>
      <c r="N113" s="48"/>
      <c r="O113" s="48"/>
      <c r="P113" s="48"/>
      <c r="Q113" s="48"/>
      <c r="R113" s="48"/>
      <c r="S113" s="49"/>
      <c r="T113" s="49"/>
      <c r="U113" s="49"/>
      <c r="V113" s="49"/>
    </row>
    <row r="114" spans="1:23" s="1" customFormat="1" ht="15" customHeight="1" x14ac:dyDescent="0.2">
      <c r="A114" s="90" t="s">
        <v>286</v>
      </c>
      <c r="B114" s="91"/>
      <c r="C114" s="92">
        <v>2292</v>
      </c>
      <c r="D114" s="92">
        <v>2906</v>
      </c>
      <c r="E114" s="92">
        <v>32</v>
      </c>
      <c r="F114" s="94">
        <v>5230</v>
      </c>
      <c r="G114" s="92">
        <v>2352</v>
      </c>
      <c r="H114" s="92">
        <v>2835</v>
      </c>
      <c r="I114" s="92">
        <v>10</v>
      </c>
      <c r="J114" s="94">
        <v>5197</v>
      </c>
      <c r="K114" s="92">
        <v>2585</v>
      </c>
      <c r="L114" s="92">
        <v>4957</v>
      </c>
      <c r="M114" s="92">
        <v>29</v>
      </c>
      <c r="N114" s="94">
        <v>7571</v>
      </c>
      <c r="O114" s="92">
        <v>1667</v>
      </c>
      <c r="P114" s="92">
        <v>1945</v>
      </c>
      <c r="Q114" s="92">
        <v>5</v>
      </c>
      <c r="R114" s="94">
        <v>3617</v>
      </c>
      <c r="S114" s="117">
        <f>IFERROR(O114/G114,0)</f>
        <v>0.7087585034013606</v>
      </c>
      <c r="T114" s="118">
        <f t="shared" ref="T114:V114" si="0">IFERROR(P114/H114,0)</f>
        <v>0.68606701940035275</v>
      </c>
      <c r="U114" s="118">
        <f t="shared" si="0"/>
        <v>0.5</v>
      </c>
      <c r="V114" s="119">
        <f t="shared" si="0"/>
        <v>0.69597844910525308</v>
      </c>
      <c r="W114" s="120"/>
    </row>
    <row r="115" spans="1:23" s="1" customFormat="1" ht="15" customHeight="1" thickBot="1" x14ac:dyDescent="0.25">
      <c r="A115" s="95" t="s">
        <v>287</v>
      </c>
      <c r="B115" s="96"/>
      <c r="C115" s="584">
        <f>F114</f>
        <v>5230</v>
      </c>
      <c r="D115" s="584"/>
      <c r="E115" s="584"/>
      <c r="F115" s="585"/>
      <c r="G115" s="586">
        <f>J114</f>
        <v>5197</v>
      </c>
      <c r="H115" s="584"/>
      <c r="I115" s="584"/>
      <c r="J115" s="585"/>
      <c r="K115" s="586">
        <f>N114</f>
        <v>7571</v>
      </c>
      <c r="L115" s="584"/>
      <c r="M115" s="584"/>
      <c r="N115" s="585"/>
      <c r="O115" s="586">
        <f>R114</f>
        <v>3617</v>
      </c>
      <c r="P115" s="584"/>
      <c r="Q115" s="584"/>
      <c r="R115" s="585"/>
      <c r="S115" s="575">
        <f>V114</f>
        <v>0.69597844910525308</v>
      </c>
      <c r="T115" s="576"/>
      <c r="U115" s="576"/>
      <c r="V115" s="577"/>
    </row>
    <row r="116" spans="1:23" ht="15" customHeight="1" thickBot="1" x14ac:dyDescent="0.25">
      <c r="C116" s="48"/>
      <c r="D116" s="48"/>
      <c r="E116" s="48"/>
      <c r="F116" s="48"/>
      <c r="G116" s="48"/>
      <c r="H116" s="48"/>
      <c r="I116" s="48"/>
      <c r="J116" s="48"/>
      <c r="K116" s="48"/>
      <c r="L116" s="48"/>
      <c r="M116" s="48"/>
      <c r="N116" s="48"/>
      <c r="O116" s="48"/>
      <c r="P116" s="48"/>
      <c r="Q116" s="48"/>
      <c r="R116" s="48"/>
      <c r="S116" s="49"/>
      <c r="T116" s="49"/>
      <c r="U116" s="49"/>
      <c r="V116" s="49"/>
    </row>
    <row r="117" spans="1:23" ht="13.5" thickBot="1" x14ac:dyDescent="0.25">
      <c r="B117" s="50"/>
      <c r="C117" s="51" t="s">
        <v>87</v>
      </c>
      <c r="D117" s="52" t="s">
        <v>88</v>
      </c>
      <c r="E117" s="53" t="s">
        <v>288</v>
      </c>
      <c r="F117" s="53"/>
      <c r="G117" s="51" t="s">
        <v>87</v>
      </c>
      <c r="H117" s="52" t="s">
        <v>88</v>
      </c>
      <c r="I117" s="53" t="s">
        <v>288</v>
      </c>
      <c r="J117" s="54"/>
      <c r="K117" s="51" t="s">
        <v>87</v>
      </c>
      <c r="L117" s="52" t="s">
        <v>88</v>
      </c>
      <c r="M117" s="53" t="s">
        <v>288</v>
      </c>
      <c r="N117" s="54"/>
      <c r="O117" s="55" t="s">
        <v>87</v>
      </c>
      <c r="P117" s="53" t="s">
        <v>88</v>
      </c>
      <c r="Q117" s="53" t="s">
        <v>288</v>
      </c>
      <c r="R117" s="56"/>
    </row>
    <row r="118" spans="1:23" ht="15" customHeight="1" thickBot="1" x14ac:dyDescent="0.25">
      <c r="B118" s="57" t="s">
        <v>289</v>
      </c>
      <c r="C118" s="58">
        <f>C114/F114</f>
        <v>0.43824091778202678</v>
      </c>
      <c r="D118" s="59">
        <f>D114/F114</f>
        <v>0.55564053537284896</v>
      </c>
      <c r="E118" s="97">
        <f>E114/F114</f>
        <v>6.1185468451242829E-3</v>
      </c>
      <c r="F118" s="60"/>
      <c r="G118" s="58">
        <f>G114/J114</f>
        <v>0.4525687896863575</v>
      </c>
      <c r="H118" s="59">
        <f>H114/J114</f>
        <v>0.54550702328266309</v>
      </c>
      <c r="I118" s="97">
        <f>I114/J114</f>
        <v>1.9241870309794113E-3</v>
      </c>
      <c r="J118" s="61"/>
      <c r="K118" s="58">
        <f>K114/N114</f>
        <v>0.34143442081627262</v>
      </c>
      <c r="L118" s="59">
        <f>L114/N114</f>
        <v>0.65473517368907674</v>
      </c>
      <c r="M118" s="97">
        <f>M114/N114</f>
        <v>3.8304054946506406E-3</v>
      </c>
      <c r="N118" s="61"/>
      <c r="O118" s="62">
        <f>O114/R114</f>
        <v>0.46087918164224495</v>
      </c>
      <c r="P118" s="60">
        <f>P114/R114</f>
        <v>0.53773845728504288</v>
      </c>
      <c r="Q118" s="98">
        <f>Q114/R114</f>
        <v>1.3823610727121925E-3</v>
      </c>
      <c r="R118" s="63"/>
    </row>
    <row r="119" spans="1:23" ht="15" customHeight="1" x14ac:dyDescent="0.2"/>
    <row r="120" spans="1:23" ht="15" customHeight="1" x14ac:dyDescent="0.2">
      <c r="C120" s="48"/>
      <c r="D120" s="48"/>
      <c r="E120" s="48"/>
      <c r="F120" s="48"/>
      <c r="G120" s="48"/>
      <c r="H120" s="48"/>
      <c r="I120" s="48"/>
      <c r="J120" s="48"/>
      <c r="K120" s="48"/>
      <c r="L120" s="48"/>
      <c r="M120" s="48"/>
      <c r="N120" s="48"/>
      <c r="O120" s="48"/>
      <c r="P120" s="48"/>
      <c r="Q120" s="48"/>
      <c r="R120" s="48"/>
    </row>
    <row r="121" spans="1:23" ht="15" customHeight="1" x14ac:dyDescent="0.2">
      <c r="C121" s="48"/>
      <c r="D121" s="48"/>
      <c r="E121" s="48"/>
      <c r="F121" s="48"/>
      <c r="G121" s="48"/>
      <c r="H121" s="48"/>
      <c r="I121" s="48"/>
      <c r="J121" s="48"/>
      <c r="K121" s="48"/>
      <c r="L121" s="48"/>
      <c r="M121" s="48"/>
      <c r="N121" s="48"/>
      <c r="O121" s="48"/>
      <c r="P121" s="48"/>
      <c r="Q121" s="48"/>
      <c r="R121" s="48"/>
    </row>
    <row r="122" spans="1:23" ht="15" customHeight="1" x14ac:dyDescent="0.2"/>
    <row r="123" spans="1:23" ht="15" customHeight="1" x14ac:dyDescent="0.2"/>
    <row r="124" spans="1:23" ht="15" customHeight="1" x14ac:dyDescent="0.2"/>
    <row r="125" spans="1:23" ht="15" customHeight="1" x14ac:dyDescent="0.2"/>
  </sheetData>
  <sheetProtection selectLockedCells="1" selectUnlockedCells="1"/>
  <autoFilter ref="A9:V112" xr:uid="{EBE4E005-7596-4D65-9D26-BC09DF6168EB}"/>
  <mergeCells count="10">
    <mergeCell ref="C8:F8"/>
    <mergeCell ref="G8:J8"/>
    <mergeCell ref="K8:N8"/>
    <mergeCell ref="O8:R8"/>
    <mergeCell ref="S8:V8"/>
    <mergeCell ref="C115:F115"/>
    <mergeCell ref="G115:J115"/>
    <mergeCell ref="K115:N115"/>
    <mergeCell ref="O115:R115"/>
    <mergeCell ref="S115:V115"/>
  </mergeCells>
  <conditionalFormatting sqref="C10:R115">
    <cfRule type="cellIs" dxfId="1" priority="1" operator="between">
      <formula>1</formula>
      <formula>4</formula>
    </cfRule>
  </conditionalFormatting>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556A6-D464-41D3-9F7D-1F9855A3B309}">
  <sheetPr>
    <pageSetUpPr fitToPage="1"/>
  </sheetPr>
  <dimension ref="A1:W125"/>
  <sheetViews>
    <sheetView zoomScale="90" zoomScaleNormal="90" workbookViewId="0">
      <pane xSplit="2" ySplit="9" topLeftCell="C10" activePane="bottomRight" state="frozen"/>
      <selection pane="topRight" sqref="A1:XFD1048576"/>
      <selection pane="bottomLeft" sqref="A1:XFD1048576"/>
      <selection pane="bottomRight" activeCell="S114" sqref="S114"/>
    </sheetView>
  </sheetViews>
  <sheetFormatPr defaultColWidth="9.28515625" defaultRowHeight="12.75" x14ac:dyDescent="0.2"/>
  <cols>
    <col min="1" max="1" width="34.28515625" style="2" customWidth="1"/>
    <col min="2" max="2" width="60.28515625" style="2" bestFit="1" customWidth="1"/>
    <col min="3" max="3" width="10.28515625" style="2" customWidth="1"/>
    <col min="4" max="4" width="13.28515625" style="2" customWidth="1"/>
    <col min="5" max="5" width="11.7109375" style="2" customWidth="1"/>
    <col min="6" max="6" width="15.5703125" style="2" customWidth="1"/>
    <col min="7" max="9" width="9.28515625" style="2"/>
    <col min="10" max="10" width="9.28515625" style="2" customWidth="1"/>
    <col min="11" max="12" width="8.28515625" style="2" customWidth="1"/>
    <col min="13" max="13" width="10.28515625" style="2" customWidth="1"/>
    <col min="14" max="14" width="9.7109375" style="2" customWidth="1"/>
    <col min="15" max="16384" width="9.28515625" style="2"/>
  </cols>
  <sheetData>
    <row r="1" spans="1:23" s="100" customFormat="1" ht="15" x14ac:dyDescent="0.25">
      <c r="A1" s="7" t="s">
        <v>84</v>
      </c>
      <c r="B1" s="2"/>
      <c r="C1" s="99"/>
      <c r="D1" s="99"/>
      <c r="E1" s="99"/>
      <c r="F1" s="99"/>
      <c r="G1" s="99"/>
      <c r="H1" s="99"/>
      <c r="I1" s="99"/>
      <c r="J1" s="99"/>
      <c r="K1" s="99"/>
      <c r="L1" s="99"/>
      <c r="M1" s="99"/>
      <c r="N1" s="99"/>
      <c r="O1" s="99"/>
      <c r="P1" s="101"/>
      <c r="Q1" s="99"/>
      <c r="R1" s="2"/>
      <c r="S1" s="2"/>
      <c r="T1" s="2"/>
      <c r="U1" s="2"/>
      <c r="V1" s="2"/>
    </row>
    <row r="2" spans="1:23" s="100" customFormat="1" ht="15" x14ac:dyDescent="0.25">
      <c r="A2" s="7" t="s">
        <v>21</v>
      </c>
      <c r="B2" s="2"/>
      <c r="C2" s="99"/>
      <c r="D2" s="99"/>
      <c r="E2" s="99"/>
      <c r="F2" s="99"/>
      <c r="G2" s="99"/>
      <c r="H2" s="99"/>
      <c r="I2" s="99"/>
      <c r="J2" s="99"/>
      <c r="K2" s="99"/>
      <c r="L2" s="99"/>
      <c r="M2" s="99"/>
      <c r="N2" s="99"/>
      <c r="O2" s="99"/>
      <c r="P2" s="99"/>
      <c r="Q2" s="99"/>
      <c r="R2" s="2"/>
      <c r="S2" s="2"/>
      <c r="T2" s="2"/>
      <c r="U2" s="2"/>
      <c r="V2" s="2"/>
    </row>
    <row r="3" spans="1:23" s="100" customFormat="1" ht="15" x14ac:dyDescent="0.25">
      <c r="A3" s="7" t="s">
        <v>85</v>
      </c>
      <c r="B3" s="2"/>
      <c r="C3" s="99"/>
      <c r="D3" s="99"/>
      <c r="E3" s="99"/>
      <c r="F3" s="99"/>
      <c r="G3" s="99"/>
      <c r="H3" s="99"/>
      <c r="I3" s="99"/>
      <c r="J3" s="99"/>
      <c r="K3" s="99"/>
      <c r="L3" s="99"/>
      <c r="M3" s="99"/>
      <c r="N3" s="99"/>
      <c r="O3" s="99"/>
      <c r="P3" s="99"/>
      <c r="Q3" s="99"/>
      <c r="R3" s="2"/>
      <c r="S3" s="2"/>
      <c r="T3" s="2"/>
      <c r="U3" s="2"/>
      <c r="V3" s="2"/>
    </row>
    <row r="4" spans="1:23" s="100" customFormat="1" ht="12.75" customHeight="1" x14ac:dyDescent="0.25">
      <c r="A4" s="7" t="s">
        <v>159</v>
      </c>
      <c r="B4" s="2"/>
      <c r="C4" s="99"/>
      <c r="D4" s="99"/>
      <c r="E4" s="99"/>
      <c r="F4" s="99"/>
      <c r="G4" s="99"/>
      <c r="H4" s="99"/>
      <c r="I4" s="99"/>
      <c r="J4" s="99"/>
      <c r="K4" s="99"/>
      <c r="L4" s="99"/>
      <c r="M4" s="99"/>
      <c r="N4" s="99"/>
      <c r="O4" s="99"/>
      <c r="P4" s="99"/>
      <c r="Q4" s="99"/>
      <c r="R4" s="2"/>
      <c r="S4" s="2"/>
      <c r="T4" s="2"/>
      <c r="U4" s="2"/>
      <c r="V4" s="2"/>
    </row>
    <row r="5" spans="1:23" s="100" customFormat="1" x14ac:dyDescent="0.2">
      <c r="B5" s="102"/>
    </row>
    <row r="6" spans="1:23" s="100" customFormat="1" x14ac:dyDescent="0.2">
      <c r="A6" s="100" t="s">
        <v>290</v>
      </c>
      <c r="B6" s="102"/>
    </row>
    <row r="7" spans="1:23" s="100" customFormat="1" ht="13.5" thickBot="1" x14ac:dyDescent="0.25">
      <c r="B7" s="102"/>
    </row>
    <row r="8" spans="1:23" ht="59.25" customHeight="1" x14ac:dyDescent="0.2">
      <c r="A8" s="74"/>
      <c r="B8" s="75"/>
      <c r="C8" s="587" t="s">
        <v>161</v>
      </c>
      <c r="D8" s="588"/>
      <c r="E8" s="588"/>
      <c r="F8" s="589"/>
      <c r="G8" s="587" t="s">
        <v>162</v>
      </c>
      <c r="H8" s="588"/>
      <c r="I8" s="588"/>
      <c r="J8" s="588"/>
      <c r="K8" s="587" t="s">
        <v>163</v>
      </c>
      <c r="L8" s="588"/>
      <c r="M8" s="588"/>
      <c r="N8" s="589"/>
      <c r="O8" s="587" t="s">
        <v>94</v>
      </c>
      <c r="P8" s="588"/>
      <c r="Q8" s="588"/>
      <c r="R8" s="589"/>
      <c r="S8" s="590" t="s">
        <v>164</v>
      </c>
      <c r="T8" s="591"/>
      <c r="U8" s="591"/>
      <c r="V8" s="592"/>
    </row>
    <row r="9" spans="1:23" s="107" customFormat="1" ht="65.25" thickBot="1" x14ac:dyDescent="0.3">
      <c r="A9" s="76" t="s">
        <v>165</v>
      </c>
      <c r="B9" s="77" t="s">
        <v>166</v>
      </c>
      <c r="C9" s="124" t="s">
        <v>87</v>
      </c>
      <c r="D9" s="79" t="s">
        <v>88</v>
      </c>
      <c r="E9" s="79" t="s">
        <v>167</v>
      </c>
      <c r="F9" s="121" t="s">
        <v>90</v>
      </c>
      <c r="G9" s="83" t="s">
        <v>87</v>
      </c>
      <c r="H9" s="79" t="s">
        <v>88</v>
      </c>
      <c r="I9" s="82" t="s">
        <v>167</v>
      </c>
      <c r="J9" s="80" t="s">
        <v>90</v>
      </c>
      <c r="K9" s="83" t="s">
        <v>87</v>
      </c>
      <c r="L9" s="79" t="s">
        <v>88</v>
      </c>
      <c r="M9" s="82" t="s">
        <v>167</v>
      </c>
      <c r="N9" s="80" t="s">
        <v>90</v>
      </c>
      <c r="O9" s="83" t="s">
        <v>87</v>
      </c>
      <c r="P9" s="79" t="s">
        <v>88</v>
      </c>
      <c r="Q9" s="82" t="s">
        <v>167</v>
      </c>
      <c r="R9" s="80" t="s">
        <v>90</v>
      </c>
      <c r="S9" s="103" t="s">
        <v>87</v>
      </c>
      <c r="T9" s="104" t="s">
        <v>88</v>
      </c>
      <c r="U9" s="82" t="s">
        <v>167</v>
      </c>
      <c r="V9" s="105" t="s">
        <v>90</v>
      </c>
      <c r="W9" s="106"/>
    </row>
    <row r="10" spans="1:23" ht="15" customHeight="1" x14ac:dyDescent="0.25">
      <c r="A10" s="84" t="s">
        <v>168</v>
      </c>
      <c r="B10" s="87" t="s">
        <v>169</v>
      </c>
      <c r="C10" s="363" t="s">
        <v>98</v>
      </c>
      <c r="D10" s="357" t="s">
        <v>98</v>
      </c>
      <c r="E10" s="358">
        <v>0</v>
      </c>
      <c r="F10" s="359">
        <v>7</v>
      </c>
      <c r="G10" s="363">
        <v>17</v>
      </c>
      <c r="H10" s="357">
        <v>5</v>
      </c>
      <c r="I10" s="358">
        <v>0</v>
      </c>
      <c r="J10" s="359">
        <v>22</v>
      </c>
      <c r="K10" s="363" t="s">
        <v>98</v>
      </c>
      <c r="L10" s="357" t="s">
        <v>98</v>
      </c>
      <c r="M10" s="358">
        <v>0</v>
      </c>
      <c r="N10" s="359">
        <v>27</v>
      </c>
      <c r="O10" s="363" t="s">
        <v>98</v>
      </c>
      <c r="P10" s="357" t="s">
        <v>98</v>
      </c>
      <c r="Q10" s="358">
        <v>0</v>
      </c>
      <c r="R10" s="359">
        <v>21</v>
      </c>
      <c r="S10" s="113" t="s">
        <v>98</v>
      </c>
      <c r="T10" s="114" t="s">
        <v>98</v>
      </c>
      <c r="U10" s="114">
        <v>0</v>
      </c>
      <c r="V10" s="116">
        <v>0.95454545454545459</v>
      </c>
    </row>
    <row r="11" spans="1:23" ht="15" customHeight="1" x14ac:dyDescent="0.25">
      <c r="A11" s="86" t="s">
        <v>170</v>
      </c>
      <c r="B11" s="122" t="s">
        <v>171</v>
      </c>
      <c r="C11" s="154">
        <v>0</v>
      </c>
      <c r="D11" s="361">
        <v>0</v>
      </c>
      <c r="E11" s="361">
        <v>0</v>
      </c>
      <c r="F11" s="375">
        <v>0</v>
      </c>
      <c r="G11" s="366">
        <v>0</v>
      </c>
      <c r="H11" s="360">
        <v>0</v>
      </c>
      <c r="I11" s="364">
        <v>0</v>
      </c>
      <c r="J11" s="365">
        <v>0</v>
      </c>
      <c r="K11" s="154">
        <v>0</v>
      </c>
      <c r="L11" s="368">
        <v>0</v>
      </c>
      <c r="M11" s="369">
        <v>0</v>
      </c>
      <c r="N11" s="370">
        <v>0</v>
      </c>
      <c r="O11" s="154">
        <v>0</v>
      </c>
      <c r="P11" s="360">
        <v>0</v>
      </c>
      <c r="Q11" s="364">
        <v>0</v>
      </c>
      <c r="R11" s="365">
        <v>0</v>
      </c>
      <c r="S11" s="113">
        <v>0</v>
      </c>
      <c r="T11" s="114">
        <v>0</v>
      </c>
      <c r="U11" s="114">
        <v>0</v>
      </c>
      <c r="V11" s="116">
        <v>0</v>
      </c>
    </row>
    <row r="12" spans="1:23" ht="15" customHeight="1" x14ac:dyDescent="0.25">
      <c r="A12" s="86" t="s">
        <v>170</v>
      </c>
      <c r="B12" s="122" t="s">
        <v>172</v>
      </c>
      <c r="C12" s="154" t="s">
        <v>98</v>
      </c>
      <c r="D12" s="368" t="s">
        <v>98</v>
      </c>
      <c r="E12" s="368">
        <v>0</v>
      </c>
      <c r="F12" s="376" t="s">
        <v>98</v>
      </c>
      <c r="G12" s="154" t="s">
        <v>98</v>
      </c>
      <c r="H12" s="368" t="s">
        <v>98</v>
      </c>
      <c r="I12" s="369">
        <v>0</v>
      </c>
      <c r="J12" s="370">
        <v>13</v>
      </c>
      <c r="K12" s="154" t="s">
        <v>98</v>
      </c>
      <c r="L12" s="368" t="s">
        <v>98</v>
      </c>
      <c r="M12" s="369">
        <v>0</v>
      </c>
      <c r="N12" s="370" t="s">
        <v>98</v>
      </c>
      <c r="O12" s="154" t="s">
        <v>98</v>
      </c>
      <c r="P12" s="368" t="s">
        <v>98</v>
      </c>
      <c r="Q12" s="369">
        <v>0</v>
      </c>
      <c r="R12" s="370">
        <v>12</v>
      </c>
      <c r="S12" s="371">
        <v>0.66666666666666663</v>
      </c>
      <c r="T12" s="115">
        <v>1</v>
      </c>
      <c r="U12" s="114">
        <v>0</v>
      </c>
      <c r="V12" s="373">
        <v>0.92307692307692313</v>
      </c>
    </row>
    <row r="13" spans="1:23" ht="15" customHeight="1" x14ac:dyDescent="0.25">
      <c r="A13" s="86" t="s">
        <v>173</v>
      </c>
      <c r="B13" s="122" t="s">
        <v>174</v>
      </c>
      <c r="C13" s="154" t="s">
        <v>98</v>
      </c>
      <c r="D13" s="368">
        <v>0</v>
      </c>
      <c r="E13" s="368">
        <v>0</v>
      </c>
      <c r="F13" s="376" t="s">
        <v>98</v>
      </c>
      <c r="G13" s="154">
        <v>0</v>
      </c>
      <c r="H13" s="368" t="s">
        <v>98</v>
      </c>
      <c r="I13" s="369">
        <v>0</v>
      </c>
      <c r="J13" s="370" t="s">
        <v>98</v>
      </c>
      <c r="K13" s="154" t="s">
        <v>98</v>
      </c>
      <c r="L13" s="368" t="s">
        <v>98</v>
      </c>
      <c r="M13" s="369">
        <v>0</v>
      </c>
      <c r="N13" s="370">
        <v>18</v>
      </c>
      <c r="O13" s="154">
        <v>0</v>
      </c>
      <c r="P13" s="368">
        <v>0</v>
      </c>
      <c r="Q13" s="369">
        <v>0</v>
      </c>
      <c r="R13" s="370">
        <v>0</v>
      </c>
      <c r="S13" s="371">
        <v>0</v>
      </c>
      <c r="T13" s="115">
        <v>0</v>
      </c>
      <c r="U13" s="114">
        <v>0</v>
      </c>
      <c r="V13" s="373">
        <v>0</v>
      </c>
    </row>
    <row r="14" spans="1:23" ht="15" customHeight="1" x14ac:dyDescent="0.25">
      <c r="A14" s="86" t="s">
        <v>173</v>
      </c>
      <c r="B14" s="122" t="s">
        <v>175</v>
      </c>
      <c r="C14" s="154">
        <v>5</v>
      </c>
      <c r="D14" s="368">
        <v>55</v>
      </c>
      <c r="E14" s="368">
        <v>0</v>
      </c>
      <c r="F14" s="376">
        <v>60</v>
      </c>
      <c r="G14" s="154">
        <v>8</v>
      </c>
      <c r="H14" s="368">
        <v>77</v>
      </c>
      <c r="I14" s="369">
        <v>0</v>
      </c>
      <c r="J14" s="370">
        <v>85</v>
      </c>
      <c r="K14" s="154">
        <v>8</v>
      </c>
      <c r="L14" s="368">
        <v>90</v>
      </c>
      <c r="M14" s="369">
        <v>0</v>
      </c>
      <c r="N14" s="370">
        <v>98</v>
      </c>
      <c r="O14" s="154">
        <v>5</v>
      </c>
      <c r="P14" s="368">
        <v>50</v>
      </c>
      <c r="Q14" s="369">
        <v>0</v>
      </c>
      <c r="R14" s="370">
        <v>55</v>
      </c>
      <c r="S14" s="371">
        <v>0.625</v>
      </c>
      <c r="T14" s="115">
        <v>0.64935064935064934</v>
      </c>
      <c r="U14" s="114">
        <v>0</v>
      </c>
      <c r="V14" s="373">
        <v>0.6470588235294118</v>
      </c>
    </row>
    <row r="15" spans="1:23" ht="15" customHeight="1" x14ac:dyDescent="0.25">
      <c r="A15" s="86" t="s">
        <v>173</v>
      </c>
      <c r="B15" s="123" t="s">
        <v>176</v>
      </c>
      <c r="C15" s="154">
        <v>0</v>
      </c>
      <c r="D15" s="368" t="s">
        <v>98</v>
      </c>
      <c r="E15" s="368" t="s">
        <v>98</v>
      </c>
      <c r="F15" s="376">
        <v>23</v>
      </c>
      <c r="G15" s="154" t="s">
        <v>98</v>
      </c>
      <c r="H15" s="368" t="s">
        <v>98</v>
      </c>
      <c r="I15" s="369">
        <v>0</v>
      </c>
      <c r="J15" s="370">
        <v>19</v>
      </c>
      <c r="K15" s="154" t="s">
        <v>98</v>
      </c>
      <c r="L15" s="368">
        <v>40</v>
      </c>
      <c r="M15" s="369" t="s">
        <v>98</v>
      </c>
      <c r="N15" s="370">
        <v>42</v>
      </c>
      <c r="O15" s="154" t="s">
        <v>98</v>
      </c>
      <c r="P15" s="368" t="s">
        <v>98</v>
      </c>
      <c r="Q15" s="369">
        <v>0</v>
      </c>
      <c r="R15" s="370">
        <v>13</v>
      </c>
      <c r="S15" s="371">
        <v>1</v>
      </c>
      <c r="T15" s="115">
        <v>0.66666666666666663</v>
      </c>
      <c r="U15" s="114">
        <v>0</v>
      </c>
      <c r="V15" s="373">
        <v>0.68421052631578949</v>
      </c>
    </row>
    <row r="16" spans="1:23" ht="15" customHeight="1" x14ac:dyDescent="0.25">
      <c r="A16" s="86" t="s">
        <v>177</v>
      </c>
      <c r="B16" s="122" t="s">
        <v>177</v>
      </c>
      <c r="C16" s="154">
        <v>6</v>
      </c>
      <c r="D16" s="368">
        <v>48</v>
      </c>
      <c r="E16" s="368">
        <v>0</v>
      </c>
      <c r="F16" s="376">
        <v>54</v>
      </c>
      <c r="G16" s="154" t="s">
        <v>98</v>
      </c>
      <c r="H16" s="368" t="s">
        <v>98</v>
      </c>
      <c r="I16" s="369">
        <v>0</v>
      </c>
      <c r="J16" s="370">
        <v>68</v>
      </c>
      <c r="K16" s="154">
        <v>6</v>
      </c>
      <c r="L16" s="368">
        <v>153</v>
      </c>
      <c r="M16" s="369">
        <v>0</v>
      </c>
      <c r="N16" s="370">
        <v>159</v>
      </c>
      <c r="O16" s="154" t="s">
        <v>98</v>
      </c>
      <c r="P16" s="368" t="s">
        <v>98</v>
      </c>
      <c r="Q16" s="369">
        <v>0</v>
      </c>
      <c r="R16" s="370">
        <v>41</v>
      </c>
      <c r="S16" s="371">
        <v>0.5</v>
      </c>
      <c r="T16" s="115">
        <v>0.60606060606060608</v>
      </c>
      <c r="U16" s="114">
        <v>0</v>
      </c>
      <c r="V16" s="373">
        <v>0.6029411764705882</v>
      </c>
    </row>
    <row r="17" spans="1:22" ht="15" customHeight="1" x14ac:dyDescent="0.25">
      <c r="A17" s="86" t="s">
        <v>178</v>
      </c>
      <c r="B17" s="122" t="s">
        <v>179</v>
      </c>
      <c r="C17" s="154">
        <v>0</v>
      </c>
      <c r="D17" s="368">
        <v>0</v>
      </c>
      <c r="E17" s="368">
        <v>0</v>
      </c>
      <c r="F17" s="376">
        <v>0</v>
      </c>
      <c r="G17" s="154">
        <v>0</v>
      </c>
      <c r="H17" s="368">
        <v>0</v>
      </c>
      <c r="I17" s="369">
        <v>0</v>
      </c>
      <c r="J17" s="370">
        <v>0</v>
      </c>
      <c r="K17" s="154">
        <v>0</v>
      </c>
      <c r="L17" s="368" t="s">
        <v>98</v>
      </c>
      <c r="M17" s="369">
        <v>0</v>
      </c>
      <c r="N17" s="370" t="s">
        <v>98</v>
      </c>
      <c r="O17" s="154">
        <v>0</v>
      </c>
      <c r="P17" s="368">
        <v>0</v>
      </c>
      <c r="Q17" s="369">
        <v>0</v>
      </c>
      <c r="R17" s="370">
        <v>0</v>
      </c>
      <c r="S17" s="371">
        <v>0</v>
      </c>
      <c r="T17" s="115">
        <v>0</v>
      </c>
      <c r="U17" s="114">
        <v>0</v>
      </c>
      <c r="V17" s="373">
        <v>0</v>
      </c>
    </row>
    <row r="18" spans="1:22" ht="15" customHeight="1" x14ac:dyDescent="0.25">
      <c r="A18" s="86" t="s">
        <v>177</v>
      </c>
      <c r="B18" s="122" t="s">
        <v>180</v>
      </c>
      <c r="C18" s="154">
        <v>0</v>
      </c>
      <c r="D18" s="368">
        <v>7</v>
      </c>
      <c r="E18" s="368">
        <v>0</v>
      </c>
      <c r="F18" s="376">
        <v>7</v>
      </c>
      <c r="G18" s="154">
        <v>0</v>
      </c>
      <c r="H18" s="368">
        <v>0</v>
      </c>
      <c r="I18" s="369">
        <v>0</v>
      </c>
      <c r="J18" s="370">
        <v>0</v>
      </c>
      <c r="K18" s="154" t="s">
        <v>98</v>
      </c>
      <c r="L18" s="368" t="s">
        <v>98</v>
      </c>
      <c r="M18" s="369">
        <v>0</v>
      </c>
      <c r="N18" s="370">
        <v>24</v>
      </c>
      <c r="O18" s="154">
        <v>0</v>
      </c>
      <c r="P18" s="368">
        <v>0</v>
      </c>
      <c r="Q18" s="369">
        <v>0</v>
      </c>
      <c r="R18" s="370">
        <v>0</v>
      </c>
      <c r="S18" s="371">
        <v>0</v>
      </c>
      <c r="T18" s="115">
        <v>0</v>
      </c>
      <c r="U18" s="114">
        <v>0</v>
      </c>
      <c r="V18" s="373">
        <v>0</v>
      </c>
    </row>
    <row r="19" spans="1:22" ht="15" customHeight="1" x14ac:dyDescent="0.25">
      <c r="A19" s="86" t="s">
        <v>181</v>
      </c>
      <c r="B19" s="122" t="s">
        <v>182</v>
      </c>
      <c r="C19" s="154">
        <v>102</v>
      </c>
      <c r="D19" s="368" t="s">
        <v>98</v>
      </c>
      <c r="E19" s="368" t="s">
        <v>98</v>
      </c>
      <c r="F19" s="376">
        <v>129</v>
      </c>
      <c r="G19" s="154">
        <v>13</v>
      </c>
      <c r="H19" s="368">
        <v>6</v>
      </c>
      <c r="I19" s="369">
        <v>0</v>
      </c>
      <c r="J19" s="370">
        <v>19</v>
      </c>
      <c r="K19" s="154">
        <v>97</v>
      </c>
      <c r="L19" s="368" t="s">
        <v>98</v>
      </c>
      <c r="M19" s="369" t="s">
        <v>98</v>
      </c>
      <c r="N19" s="370">
        <v>120</v>
      </c>
      <c r="O19" s="154" t="s">
        <v>98</v>
      </c>
      <c r="P19" s="368" t="s">
        <v>98</v>
      </c>
      <c r="Q19" s="369">
        <v>0</v>
      </c>
      <c r="R19" s="370">
        <v>8</v>
      </c>
      <c r="S19" s="371" t="s">
        <v>98</v>
      </c>
      <c r="T19" s="115" t="s">
        <v>98</v>
      </c>
      <c r="U19" s="114">
        <v>0</v>
      </c>
      <c r="V19" s="373">
        <v>0.42105263157894735</v>
      </c>
    </row>
    <row r="20" spans="1:22" ht="15" customHeight="1" x14ac:dyDescent="0.25">
      <c r="A20" s="86" t="s">
        <v>181</v>
      </c>
      <c r="B20" s="123" t="s">
        <v>183</v>
      </c>
      <c r="C20" s="154">
        <v>6</v>
      </c>
      <c r="D20" s="368">
        <v>0</v>
      </c>
      <c r="E20" s="368">
        <v>0</v>
      </c>
      <c r="F20" s="376">
        <v>6</v>
      </c>
      <c r="G20" s="154" t="s">
        <v>98</v>
      </c>
      <c r="H20" s="368" t="s">
        <v>98</v>
      </c>
      <c r="I20" s="369">
        <v>0</v>
      </c>
      <c r="J20" s="370">
        <v>8</v>
      </c>
      <c r="K20" s="154" t="s">
        <v>98</v>
      </c>
      <c r="L20" s="368" t="s">
        <v>98</v>
      </c>
      <c r="M20" s="369">
        <v>0</v>
      </c>
      <c r="N20" s="370">
        <v>13</v>
      </c>
      <c r="O20" s="154">
        <v>6</v>
      </c>
      <c r="P20" s="368">
        <v>0</v>
      </c>
      <c r="Q20" s="369">
        <v>0</v>
      </c>
      <c r="R20" s="370">
        <v>6</v>
      </c>
      <c r="S20" s="371" t="s">
        <v>98</v>
      </c>
      <c r="T20" s="115">
        <v>0</v>
      </c>
      <c r="U20" s="114">
        <v>0</v>
      </c>
      <c r="V20" s="373">
        <v>0.75</v>
      </c>
    </row>
    <row r="21" spans="1:22" ht="15" customHeight="1" x14ac:dyDescent="0.25">
      <c r="A21" s="86" t="s">
        <v>170</v>
      </c>
      <c r="B21" s="122" t="s">
        <v>184</v>
      </c>
      <c r="C21" s="154">
        <v>71</v>
      </c>
      <c r="D21" s="368" t="s">
        <v>98</v>
      </c>
      <c r="E21" s="368" t="s">
        <v>98</v>
      </c>
      <c r="F21" s="376">
        <v>90</v>
      </c>
      <c r="G21" s="154">
        <v>43</v>
      </c>
      <c r="H21" s="368">
        <v>10</v>
      </c>
      <c r="I21" s="369">
        <v>0</v>
      </c>
      <c r="J21" s="370">
        <v>53</v>
      </c>
      <c r="K21" s="154">
        <v>86</v>
      </c>
      <c r="L21" s="368" t="s">
        <v>98</v>
      </c>
      <c r="M21" s="369" t="s">
        <v>98</v>
      </c>
      <c r="N21" s="370">
        <v>102</v>
      </c>
      <c r="O21" s="154">
        <v>33</v>
      </c>
      <c r="P21" s="368">
        <v>7</v>
      </c>
      <c r="Q21" s="369">
        <v>0</v>
      </c>
      <c r="R21" s="370">
        <v>40</v>
      </c>
      <c r="S21" s="371">
        <v>0.76744186046511631</v>
      </c>
      <c r="T21" s="115">
        <v>0.7</v>
      </c>
      <c r="U21" s="114">
        <v>0</v>
      </c>
      <c r="V21" s="373">
        <v>0.75471698113207553</v>
      </c>
    </row>
    <row r="22" spans="1:22" ht="15" customHeight="1" x14ac:dyDescent="0.25">
      <c r="A22" s="86" t="s">
        <v>185</v>
      </c>
      <c r="B22" s="122" t="s">
        <v>186</v>
      </c>
      <c r="C22" s="154" t="s">
        <v>98</v>
      </c>
      <c r="D22" s="368" t="s">
        <v>98</v>
      </c>
      <c r="E22" s="368">
        <v>0</v>
      </c>
      <c r="F22" s="376">
        <v>7</v>
      </c>
      <c r="G22" s="154">
        <v>0</v>
      </c>
      <c r="H22" s="368">
        <v>0</v>
      </c>
      <c r="I22" s="369">
        <v>0</v>
      </c>
      <c r="J22" s="370">
        <v>0</v>
      </c>
      <c r="K22" s="154" t="s">
        <v>98</v>
      </c>
      <c r="L22" s="368" t="s">
        <v>98</v>
      </c>
      <c r="M22" s="369">
        <v>0</v>
      </c>
      <c r="N22" s="370">
        <v>7</v>
      </c>
      <c r="O22" s="154">
        <v>0</v>
      </c>
      <c r="P22" s="368">
        <v>0</v>
      </c>
      <c r="Q22" s="369">
        <v>0</v>
      </c>
      <c r="R22" s="370">
        <v>0</v>
      </c>
      <c r="S22" s="371">
        <v>0</v>
      </c>
      <c r="T22" s="115">
        <v>0</v>
      </c>
      <c r="U22" s="114">
        <v>0</v>
      </c>
      <c r="V22" s="373">
        <v>0</v>
      </c>
    </row>
    <row r="23" spans="1:22" ht="15" customHeight="1" x14ac:dyDescent="0.25">
      <c r="A23" s="86" t="s">
        <v>185</v>
      </c>
      <c r="B23" s="122" t="s">
        <v>187</v>
      </c>
      <c r="C23" s="154">
        <v>0</v>
      </c>
      <c r="D23" s="368">
        <v>0</v>
      </c>
      <c r="E23" s="368">
        <v>0</v>
      </c>
      <c r="F23" s="376">
        <v>0</v>
      </c>
      <c r="G23" s="154">
        <v>0</v>
      </c>
      <c r="H23" s="368">
        <v>0</v>
      </c>
      <c r="I23" s="369">
        <v>0</v>
      </c>
      <c r="J23" s="370">
        <v>0</v>
      </c>
      <c r="K23" s="154">
        <v>0</v>
      </c>
      <c r="L23" s="368">
        <v>0</v>
      </c>
      <c r="M23" s="369">
        <v>0</v>
      </c>
      <c r="N23" s="370">
        <v>0</v>
      </c>
      <c r="O23" s="154">
        <v>0</v>
      </c>
      <c r="P23" s="368">
        <v>0</v>
      </c>
      <c r="Q23" s="369">
        <v>0</v>
      </c>
      <c r="R23" s="370">
        <v>0</v>
      </c>
      <c r="S23" s="371">
        <v>0</v>
      </c>
      <c r="T23" s="115">
        <v>0</v>
      </c>
      <c r="U23" s="114">
        <v>0</v>
      </c>
      <c r="V23" s="373">
        <v>0</v>
      </c>
    </row>
    <row r="24" spans="1:22" ht="15" customHeight="1" x14ac:dyDescent="0.25">
      <c r="A24" s="86" t="s">
        <v>188</v>
      </c>
      <c r="B24" s="122" t="s">
        <v>189</v>
      </c>
      <c r="C24" s="154" t="s">
        <v>98</v>
      </c>
      <c r="D24" s="368">
        <v>140</v>
      </c>
      <c r="E24" s="368" t="s">
        <v>98</v>
      </c>
      <c r="F24" s="376">
        <v>147</v>
      </c>
      <c r="G24" s="154" t="s">
        <v>98</v>
      </c>
      <c r="H24" s="368" t="s">
        <v>98</v>
      </c>
      <c r="I24" s="369">
        <v>0</v>
      </c>
      <c r="J24" s="370">
        <v>77</v>
      </c>
      <c r="K24" s="154" t="s">
        <v>98</v>
      </c>
      <c r="L24" s="368">
        <v>330</v>
      </c>
      <c r="M24" s="369" t="s">
        <v>98</v>
      </c>
      <c r="N24" s="370">
        <v>347</v>
      </c>
      <c r="O24" s="154" t="s">
        <v>98</v>
      </c>
      <c r="P24" s="368" t="s">
        <v>98</v>
      </c>
      <c r="Q24" s="369">
        <v>0</v>
      </c>
      <c r="R24" s="370">
        <v>33</v>
      </c>
      <c r="S24" s="371">
        <v>0.75</v>
      </c>
      <c r="T24" s="115">
        <v>0.41095890410958902</v>
      </c>
      <c r="U24" s="114">
        <v>0</v>
      </c>
      <c r="V24" s="373">
        <v>0.42857142857142855</v>
      </c>
    </row>
    <row r="25" spans="1:22" ht="15" customHeight="1" x14ac:dyDescent="0.25">
      <c r="A25" s="86" t="s">
        <v>188</v>
      </c>
      <c r="B25" s="122" t="s">
        <v>190</v>
      </c>
      <c r="C25" s="154" t="s">
        <v>98</v>
      </c>
      <c r="D25" s="368">
        <v>735</v>
      </c>
      <c r="E25" s="368" t="s">
        <v>98</v>
      </c>
      <c r="F25" s="376">
        <v>741</v>
      </c>
      <c r="G25" s="154" t="s">
        <v>98</v>
      </c>
      <c r="H25" s="368">
        <v>721</v>
      </c>
      <c r="I25" s="369" t="s">
        <v>98</v>
      </c>
      <c r="J25" s="370">
        <v>725</v>
      </c>
      <c r="K25" s="154" t="s">
        <v>98</v>
      </c>
      <c r="L25" s="368">
        <v>578</v>
      </c>
      <c r="M25" s="369" t="s">
        <v>98</v>
      </c>
      <c r="N25" s="370">
        <v>582</v>
      </c>
      <c r="O25" s="154" t="s">
        <v>98</v>
      </c>
      <c r="P25" s="368">
        <v>627</v>
      </c>
      <c r="Q25" s="369" t="s">
        <v>98</v>
      </c>
      <c r="R25" s="370">
        <v>630</v>
      </c>
      <c r="S25" s="371">
        <v>0.66666666666666663</v>
      </c>
      <c r="T25" s="115">
        <v>0.86962552011095695</v>
      </c>
      <c r="U25" s="114">
        <v>1</v>
      </c>
      <c r="V25" s="373">
        <v>0.86896551724137927</v>
      </c>
    </row>
    <row r="26" spans="1:22" ht="15" customHeight="1" x14ac:dyDescent="0.25">
      <c r="A26" s="86" t="s">
        <v>188</v>
      </c>
      <c r="B26" s="122" t="s">
        <v>191</v>
      </c>
      <c r="C26" s="154">
        <v>12</v>
      </c>
      <c r="D26" s="368">
        <v>232</v>
      </c>
      <c r="E26" s="368">
        <v>0</v>
      </c>
      <c r="F26" s="376">
        <v>244</v>
      </c>
      <c r="G26" s="154">
        <v>8</v>
      </c>
      <c r="H26" s="368">
        <v>300</v>
      </c>
      <c r="I26" s="369">
        <v>0</v>
      </c>
      <c r="J26" s="370">
        <v>308</v>
      </c>
      <c r="K26" s="154">
        <v>12</v>
      </c>
      <c r="L26" s="368">
        <v>208</v>
      </c>
      <c r="M26" s="369">
        <v>0</v>
      </c>
      <c r="N26" s="370">
        <v>220</v>
      </c>
      <c r="O26" s="154">
        <v>9</v>
      </c>
      <c r="P26" s="368">
        <v>249</v>
      </c>
      <c r="Q26" s="369">
        <v>0</v>
      </c>
      <c r="R26" s="370">
        <v>258</v>
      </c>
      <c r="S26" s="371">
        <v>1.125</v>
      </c>
      <c r="T26" s="115">
        <v>0.83</v>
      </c>
      <c r="U26" s="114">
        <v>0</v>
      </c>
      <c r="V26" s="373">
        <v>0.83766233766233766</v>
      </c>
    </row>
    <row r="27" spans="1:22" ht="15" customHeight="1" x14ac:dyDescent="0.25">
      <c r="A27" s="86" t="s">
        <v>188</v>
      </c>
      <c r="B27" s="122" t="s">
        <v>192</v>
      </c>
      <c r="C27" s="154">
        <v>0</v>
      </c>
      <c r="D27" s="368">
        <v>41</v>
      </c>
      <c r="E27" s="368">
        <v>0</v>
      </c>
      <c r="F27" s="376">
        <v>41</v>
      </c>
      <c r="G27" s="154">
        <v>0</v>
      </c>
      <c r="H27" s="368">
        <v>35</v>
      </c>
      <c r="I27" s="369">
        <v>0</v>
      </c>
      <c r="J27" s="370">
        <v>35</v>
      </c>
      <c r="K27" s="154">
        <v>0</v>
      </c>
      <c r="L27" s="368">
        <v>88</v>
      </c>
      <c r="M27" s="369">
        <v>0</v>
      </c>
      <c r="N27" s="370">
        <v>88</v>
      </c>
      <c r="O27" s="154">
        <v>0</v>
      </c>
      <c r="P27" s="368">
        <v>14</v>
      </c>
      <c r="Q27" s="369">
        <v>0</v>
      </c>
      <c r="R27" s="370">
        <v>14</v>
      </c>
      <c r="S27" s="371">
        <v>0</v>
      </c>
      <c r="T27" s="115">
        <v>0.4</v>
      </c>
      <c r="U27" s="114">
        <v>0</v>
      </c>
      <c r="V27" s="373">
        <v>0.4</v>
      </c>
    </row>
    <row r="28" spans="1:22" ht="15" customHeight="1" x14ac:dyDescent="0.25">
      <c r="A28" s="86" t="s">
        <v>188</v>
      </c>
      <c r="B28" s="122" t="s">
        <v>193</v>
      </c>
      <c r="C28" s="154">
        <v>33</v>
      </c>
      <c r="D28" s="368">
        <v>977</v>
      </c>
      <c r="E28" s="368">
        <v>0</v>
      </c>
      <c r="F28" s="376">
        <v>1010</v>
      </c>
      <c r="G28" s="154">
        <v>29</v>
      </c>
      <c r="H28" s="368">
        <v>1064</v>
      </c>
      <c r="I28" s="369">
        <v>0</v>
      </c>
      <c r="J28" s="370">
        <v>1093</v>
      </c>
      <c r="K28" s="154">
        <v>32</v>
      </c>
      <c r="L28" s="368">
        <v>682</v>
      </c>
      <c r="M28" s="369">
        <v>0</v>
      </c>
      <c r="N28" s="370">
        <v>714</v>
      </c>
      <c r="O28" s="154">
        <v>20</v>
      </c>
      <c r="P28" s="368">
        <v>912</v>
      </c>
      <c r="Q28" s="369">
        <v>0</v>
      </c>
      <c r="R28" s="370">
        <v>932</v>
      </c>
      <c r="S28" s="371">
        <v>0.68965517241379315</v>
      </c>
      <c r="T28" s="115">
        <v>0.8571428571428571</v>
      </c>
      <c r="U28" s="114">
        <v>0</v>
      </c>
      <c r="V28" s="373">
        <v>0.85269899359560841</v>
      </c>
    </row>
    <row r="29" spans="1:22" ht="15" customHeight="1" x14ac:dyDescent="0.25">
      <c r="A29" s="86" t="s">
        <v>188</v>
      </c>
      <c r="B29" s="122" t="s">
        <v>194</v>
      </c>
      <c r="C29" s="154">
        <v>25</v>
      </c>
      <c r="D29" s="368">
        <v>639</v>
      </c>
      <c r="E29" s="368">
        <v>0</v>
      </c>
      <c r="F29" s="376">
        <v>664</v>
      </c>
      <c r="G29" s="154">
        <v>21</v>
      </c>
      <c r="H29" s="368">
        <v>648</v>
      </c>
      <c r="I29" s="369">
        <v>0</v>
      </c>
      <c r="J29" s="370">
        <v>669</v>
      </c>
      <c r="K29" s="154">
        <v>22</v>
      </c>
      <c r="L29" s="368">
        <v>481</v>
      </c>
      <c r="M29" s="369">
        <v>0</v>
      </c>
      <c r="N29" s="370">
        <v>503</v>
      </c>
      <c r="O29" s="154">
        <v>18</v>
      </c>
      <c r="P29" s="368">
        <v>592</v>
      </c>
      <c r="Q29" s="369">
        <v>0</v>
      </c>
      <c r="R29" s="370">
        <v>610</v>
      </c>
      <c r="S29" s="371">
        <v>0.8571428571428571</v>
      </c>
      <c r="T29" s="115">
        <v>0.9135802469135802</v>
      </c>
      <c r="U29" s="114">
        <v>0</v>
      </c>
      <c r="V29" s="373">
        <v>0.91180866965620333</v>
      </c>
    </row>
    <row r="30" spans="1:22" ht="15" customHeight="1" x14ac:dyDescent="0.25">
      <c r="A30" s="86" t="s">
        <v>195</v>
      </c>
      <c r="B30" s="122" t="s">
        <v>196</v>
      </c>
      <c r="C30" s="154">
        <v>0</v>
      </c>
      <c r="D30" s="368">
        <v>0</v>
      </c>
      <c r="E30" s="368">
        <v>0</v>
      </c>
      <c r="F30" s="376">
        <v>0</v>
      </c>
      <c r="G30" s="154" t="s">
        <v>98</v>
      </c>
      <c r="H30" s="368">
        <v>0</v>
      </c>
      <c r="I30" s="369">
        <v>0</v>
      </c>
      <c r="J30" s="370" t="s">
        <v>98</v>
      </c>
      <c r="K30" s="154">
        <v>0</v>
      </c>
      <c r="L30" s="368">
        <v>0</v>
      </c>
      <c r="M30" s="369">
        <v>0</v>
      </c>
      <c r="N30" s="370">
        <v>0</v>
      </c>
      <c r="O30" s="154" t="s">
        <v>98</v>
      </c>
      <c r="P30" s="368">
        <v>0</v>
      </c>
      <c r="Q30" s="369">
        <v>0</v>
      </c>
      <c r="R30" s="370" t="s">
        <v>98</v>
      </c>
      <c r="S30" s="371">
        <v>1</v>
      </c>
      <c r="T30" s="115">
        <v>0</v>
      </c>
      <c r="U30" s="114">
        <v>0</v>
      </c>
      <c r="V30" s="373">
        <v>1</v>
      </c>
    </row>
    <row r="31" spans="1:22" ht="15" customHeight="1" x14ac:dyDescent="0.25">
      <c r="A31" s="86" t="s">
        <v>195</v>
      </c>
      <c r="B31" s="87" t="s">
        <v>197</v>
      </c>
      <c r="C31" s="154">
        <v>0</v>
      </c>
      <c r="D31" s="368" t="s">
        <v>98</v>
      </c>
      <c r="E31" s="368">
        <v>0</v>
      </c>
      <c r="F31" s="376" t="s">
        <v>98</v>
      </c>
      <c r="G31" s="154" t="s">
        <v>98</v>
      </c>
      <c r="H31" s="368" t="s">
        <v>98</v>
      </c>
      <c r="I31" s="369">
        <v>0</v>
      </c>
      <c r="J31" s="370" t="s">
        <v>98</v>
      </c>
      <c r="K31" s="154">
        <v>0</v>
      </c>
      <c r="L31" s="368" t="s">
        <v>98</v>
      </c>
      <c r="M31" s="369">
        <v>0</v>
      </c>
      <c r="N31" s="370" t="s">
        <v>98</v>
      </c>
      <c r="O31" s="154" t="s">
        <v>98</v>
      </c>
      <c r="P31" s="368">
        <v>0</v>
      </c>
      <c r="Q31" s="369">
        <v>0</v>
      </c>
      <c r="R31" s="370" t="s">
        <v>98</v>
      </c>
      <c r="S31" s="371">
        <v>1</v>
      </c>
      <c r="T31" s="115">
        <v>0</v>
      </c>
      <c r="U31" s="114">
        <v>0</v>
      </c>
      <c r="V31" s="373">
        <v>0.5</v>
      </c>
    </row>
    <row r="32" spans="1:22" ht="15" customHeight="1" x14ac:dyDescent="0.25">
      <c r="A32" s="86" t="s">
        <v>195</v>
      </c>
      <c r="B32" s="122" t="s">
        <v>198</v>
      </c>
      <c r="C32" s="154">
        <v>0</v>
      </c>
      <c r="D32" s="368">
        <v>0</v>
      </c>
      <c r="E32" s="368">
        <v>0</v>
      </c>
      <c r="F32" s="376">
        <v>0</v>
      </c>
      <c r="G32" s="154">
        <v>0</v>
      </c>
      <c r="H32" s="368">
        <v>0</v>
      </c>
      <c r="I32" s="369">
        <v>0</v>
      </c>
      <c r="J32" s="370">
        <v>0</v>
      </c>
      <c r="K32" s="154">
        <v>0</v>
      </c>
      <c r="L32" s="368">
        <v>0</v>
      </c>
      <c r="M32" s="369">
        <v>0</v>
      </c>
      <c r="N32" s="370">
        <v>0</v>
      </c>
      <c r="O32" s="154">
        <v>0</v>
      </c>
      <c r="P32" s="368">
        <v>0</v>
      </c>
      <c r="Q32" s="369">
        <v>0</v>
      </c>
      <c r="R32" s="370">
        <v>0</v>
      </c>
      <c r="S32" s="371">
        <v>0</v>
      </c>
      <c r="T32" s="115">
        <v>0</v>
      </c>
      <c r="U32" s="114">
        <v>0</v>
      </c>
      <c r="V32" s="373">
        <v>0</v>
      </c>
    </row>
    <row r="33" spans="1:22" ht="15" customHeight="1" x14ac:dyDescent="0.25">
      <c r="A33" s="86" t="s">
        <v>195</v>
      </c>
      <c r="B33" s="122" t="s">
        <v>199</v>
      </c>
      <c r="C33" s="154" t="s">
        <v>98</v>
      </c>
      <c r="D33" s="368" t="s">
        <v>98</v>
      </c>
      <c r="E33" s="368">
        <v>0</v>
      </c>
      <c r="F33" s="376">
        <v>6</v>
      </c>
      <c r="G33" s="154">
        <v>0</v>
      </c>
      <c r="H33" s="368" t="s">
        <v>98</v>
      </c>
      <c r="I33" s="369">
        <v>0</v>
      </c>
      <c r="J33" s="370" t="s">
        <v>98</v>
      </c>
      <c r="K33" s="154" t="s">
        <v>98</v>
      </c>
      <c r="L33" s="368" t="s">
        <v>98</v>
      </c>
      <c r="M33" s="369">
        <v>0</v>
      </c>
      <c r="N33" s="370">
        <v>6</v>
      </c>
      <c r="O33" s="154">
        <v>0</v>
      </c>
      <c r="P33" s="368" t="s">
        <v>98</v>
      </c>
      <c r="Q33" s="369">
        <v>0</v>
      </c>
      <c r="R33" s="370" t="s">
        <v>98</v>
      </c>
      <c r="S33" s="371">
        <v>0</v>
      </c>
      <c r="T33" s="115">
        <v>1</v>
      </c>
      <c r="U33" s="114">
        <v>0</v>
      </c>
      <c r="V33" s="373">
        <v>1</v>
      </c>
    </row>
    <row r="34" spans="1:22" ht="15" customHeight="1" x14ac:dyDescent="0.25">
      <c r="A34" s="86" t="s">
        <v>200</v>
      </c>
      <c r="B34" s="122" t="s">
        <v>201</v>
      </c>
      <c r="C34" s="154">
        <v>72</v>
      </c>
      <c r="D34" s="368">
        <v>35</v>
      </c>
      <c r="E34" s="368">
        <v>0</v>
      </c>
      <c r="F34" s="376">
        <v>107</v>
      </c>
      <c r="G34" s="154">
        <v>56</v>
      </c>
      <c r="H34" s="368">
        <v>38</v>
      </c>
      <c r="I34" s="369">
        <v>0</v>
      </c>
      <c r="J34" s="370">
        <v>94</v>
      </c>
      <c r="K34" s="154">
        <v>67</v>
      </c>
      <c r="L34" s="368">
        <v>39</v>
      </c>
      <c r="M34" s="369">
        <v>0</v>
      </c>
      <c r="N34" s="370">
        <v>106</v>
      </c>
      <c r="O34" s="154">
        <v>48</v>
      </c>
      <c r="P34" s="368">
        <v>29</v>
      </c>
      <c r="Q34" s="369">
        <v>0</v>
      </c>
      <c r="R34" s="370">
        <v>77</v>
      </c>
      <c r="S34" s="371">
        <v>0.8571428571428571</v>
      </c>
      <c r="T34" s="115">
        <v>0.76315789473684215</v>
      </c>
      <c r="U34" s="114">
        <v>0</v>
      </c>
      <c r="V34" s="373">
        <v>0.81914893617021278</v>
      </c>
    </row>
    <row r="35" spans="1:22" ht="15" customHeight="1" x14ac:dyDescent="0.25">
      <c r="A35" s="86" t="s">
        <v>185</v>
      </c>
      <c r="B35" s="122" t="s">
        <v>202</v>
      </c>
      <c r="C35" s="154">
        <v>21</v>
      </c>
      <c r="D35" s="368">
        <v>29</v>
      </c>
      <c r="E35" s="368">
        <v>0</v>
      </c>
      <c r="F35" s="376">
        <v>50</v>
      </c>
      <c r="G35" s="154">
        <v>19</v>
      </c>
      <c r="H35" s="368">
        <v>48</v>
      </c>
      <c r="I35" s="369">
        <v>0</v>
      </c>
      <c r="J35" s="370">
        <v>67</v>
      </c>
      <c r="K35" s="154">
        <v>27</v>
      </c>
      <c r="L35" s="368">
        <v>30</v>
      </c>
      <c r="M35" s="369">
        <v>0</v>
      </c>
      <c r="N35" s="370">
        <v>57</v>
      </c>
      <c r="O35" s="154">
        <v>18</v>
      </c>
      <c r="P35" s="368">
        <v>35</v>
      </c>
      <c r="Q35" s="369">
        <v>0</v>
      </c>
      <c r="R35" s="370">
        <v>53</v>
      </c>
      <c r="S35" s="371">
        <v>0.94736842105263153</v>
      </c>
      <c r="T35" s="115">
        <v>0.72916666666666663</v>
      </c>
      <c r="U35" s="114">
        <v>0</v>
      </c>
      <c r="V35" s="373">
        <v>0.79104477611940294</v>
      </c>
    </row>
    <row r="36" spans="1:22" ht="15" customHeight="1" x14ac:dyDescent="0.25">
      <c r="A36" s="86" t="s">
        <v>170</v>
      </c>
      <c r="B36" s="122" t="s">
        <v>203</v>
      </c>
      <c r="C36" s="154" t="s">
        <v>98</v>
      </c>
      <c r="D36" s="368" t="s">
        <v>98</v>
      </c>
      <c r="E36" s="368">
        <v>0</v>
      </c>
      <c r="F36" s="376">
        <v>91</v>
      </c>
      <c r="G36" s="154" t="s">
        <v>98</v>
      </c>
      <c r="H36" s="368" t="s">
        <v>98</v>
      </c>
      <c r="I36" s="369">
        <v>0</v>
      </c>
      <c r="J36" s="370">
        <v>109</v>
      </c>
      <c r="K36" s="154" t="s">
        <v>98</v>
      </c>
      <c r="L36" s="368" t="s">
        <v>98</v>
      </c>
      <c r="M36" s="369">
        <v>0</v>
      </c>
      <c r="N36" s="370">
        <v>91</v>
      </c>
      <c r="O36" s="154" t="s">
        <v>98</v>
      </c>
      <c r="P36" s="368" t="s">
        <v>98</v>
      </c>
      <c r="Q36" s="369">
        <v>0</v>
      </c>
      <c r="R36" s="370">
        <v>99</v>
      </c>
      <c r="S36" s="371">
        <v>0.90654205607476634</v>
      </c>
      <c r="T36" s="115">
        <v>1</v>
      </c>
      <c r="U36" s="114">
        <v>0</v>
      </c>
      <c r="V36" s="373">
        <v>0.90825688073394495</v>
      </c>
    </row>
    <row r="37" spans="1:22" ht="15" customHeight="1" x14ac:dyDescent="0.25">
      <c r="A37" s="86" t="s">
        <v>185</v>
      </c>
      <c r="B37" s="122" t="s">
        <v>204</v>
      </c>
      <c r="C37" s="154">
        <v>81</v>
      </c>
      <c r="D37" s="368" t="s">
        <v>98</v>
      </c>
      <c r="E37" s="368" t="s">
        <v>98</v>
      </c>
      <c r="F37" s="376">
        <v>104</v>
      </c>
      <c r="G37" s="154">
        <v>47</v>
      </c>
      <c r="H37" s="368">
        <v>22</v>
      </c>
      <c r="I37" s="369">
        <v>0</v>
      </c>
      <c r="J37" s="370">
        <v>69</v>
      </c>
      <c r="K37" s="154">
        <v>92</v>
      </c>
      <c r="L37" s="368" t="s">
        <v>98</v>
      </c>
      <c r="M37" s="369" t="s">
        <v>98</v>
      </c>
      <c r="N37" s="370">
        <v>130</v>
      </c>
      <c r="O37" s="154">
        <v>31</v>
      </c>
      <c r="P37" s="368">
        <v>14</v>
      </c>
      <c r="Q37" s="369">
        <v>0</v>
      </c>
      <c r="R37" s="370">
        <v>45</v>
      </c>
      <c r="S37" s="371">
        <v>0.65957446808510634</v>
      </c>
      <c r="T37" s="115">
        <v>0.63636363636363635</v>
      </c>
      <c r="U37" s="114">
        <v>0</v>
      </c>
      <c r="V37" s="373">
        <v>0.65217391304347827</v>
      </c>
    </row>
    <row r="38" spans="1:22" ht="15" customHeight="1" x14ac:dyDescent="0.25">
      <c r="A38" s="86" t="s">
        <v>185</v>
      </c>
      <c r="B38" s="122" t="s">
        <v>205</v>
      </c>
      <c r="C38" s="154">
        <v>83</v>
      </c>
      <c r="D38" s="368" t="s">
        <v>98</v>
      </c>
      <c r="E38" s="368" t="s">
        <v>98</v>
      </c>
      <c r="F38" s="376">
        <v>113</v>
      </c>
      <c r="G38" s="154">
        <v>101</v>
      </c>
      <c r="H38" s="368">
        <v>39</v>
      </c>
      <c r="I38" s="369">
        <v>0</v>
      </c>
      <c r="J38" s="370">
        <v>140</v>
      </c>
      <c r="K38" s="154">
        <v>120</v>
      </c>
      <c r="L38" s="368" t="s">
        <v>98</v>
      </c>
      <c r="M38" s="369" t="s">
        <v>98</v>
      </c>
      <c r="N38" s="370">
        <v>178</v>
      </c>
      <c r="O38" s="154">
        <v>58</v>
      </c>
      <c r="P38" s="368">
        <v>26</v>
      </c>
      <c r="Q38" s="369">
        <v>0</v>
      </c>
      <c r="R38" s="370">
        <v>84</v>
      </c>
      <c r="S38" s="371">
        <v>0.57425742574257421</v>
      </c>
      <c r="T38" s="115">
        <v>0.66666666666666663</v>
      </c>
      <c r="U38" s="114">
        <v>0</v>
      </c>
      <c r="V38" s="373">
        <v>0.6</v>
      </c>
    </row>
    <row r="39" spans="1:22" ht="15" customHeight="1" x14ac:dyDescent="0.25">
      <c r="A39" s="86" t="s">
        <v>188</v>
      </c>
      <c r="B39" s="122" t="s">
        <v>206</v>
      </c>
      <c r="C39" s="154">
        <v>0</v>
      </c>
      <c r="D39" s="368" t="s">
        <v>98</v>
      </c>
      <c r="E39" s="368">
        <v>0</v>
      </c>
      <c r="F39" s="376" t="s">
        <v>98</v>
      </c>
      <c r="G39" s="154">
        <v>0</v>
      </c>
      <c r="H39" s="368">
        <v>23</v>
      </c>
      <c r="I39" s="369">
        <v>0</v>
      </c>
      <c r="J39" s="370">
        <v>23</v>
      </c>
      <c r="K39" s="154" t="s">
        <v>98</v>
      </c>
      <c r="L39" s="368" t="s">
        <v>98</v>
      </c>
      <c r="M39" s="369">
        <v>0</v>
      </c>
      <c r="N39" s="370">
        <v>47</v>
      </c>
      <c r="O39" s="154">
        <v>0</v>
      </c>
      <c r="P39" s="368">
        <v>14</v>
      </c>
      <c r="Q39" s="369">
        <v>0</v>
      </c>
      <c r="R39" s="370">
        <v>14</v>
      </c>
      <c r="S39" s="371">
        <v>0</v>
      </c>
      <c r="T39" s="115">
        <v>0.60869565217391308</v>
      </c>
      <c r="U39" s="114">
        <v>0</v>
      </c>
      <c r="V39" s="373">
        <v>0.60869565217391308</v>
      </c>
    </row>
    <row r="40" spans="1:22" ht="15" customHeight="1" x14ac:dyDescent="0.25">
      <c r="A40" s="86" t="s">
        <v>188</v>
      </c>
      <c r="B40" s="122" t="s">
        <v>207</v>
      </c>
      <c r="C40" s="154">
        <v>6</v>
      </c>
      <c r="D40" s="368">
        <v>111</v>
      </c>
      <c r="E40" s="368">
        <v>0</v>
      </c>
      <c r="F40" s="376">
        <v>117</v>
      </c>
      <c r="G40" s="154" t="s">
        <v>98</v>
      </c>
      <c r="H40" s="368" t="s">
        <v>98</v>
      </c>
      <c r="I40" s="369">
        <v>0</v>
      </c>
      <c r="J40" s="370">
        <v>143</v>
      </c>
      <c r="K40" s="154">
        <v>7</v>
      </c>
      <c r="L40" s="368">
        <v>396</v>
      </c>
      <c r="M40" s="369">
        <v>0</v>
      </c>
      <c r="N40" s="370">
        <v>403</v>
      </c>
      <c r="O40" s="154">
        <v>0</v>
      </c>
      <c r="P40" s="368">
        <v>109</v>
      </c>
      <c r="Q40" s="369">
        <v>0</v>
      </c>
      <c r="R40" s="370">
        <v>109</v>
      </c>
      <c r="S40" s="371">
        <v>0</v>
      </c>
      <c r="T40" s="115" t="s">
        <v>98</v>
      </c>
      <c r="U40" s="114">
        <v>0</v>
      </c>
      <c r="V40" s="373" t="s">
        <v>98</v>
      </c>
    </row>
    <row r="41" spans="1:22" ht="15" customHeight="1" x14ac:dyDescent="0.25">
      <c r="A41" s="86" t="s">
        <v>178</v>
      </c>
      <c r="B41" s="122" t="s">
        <v>208</v>
      </c>
      <c r="C41" s="154">
        <v>0</v>
      </c>
      <c r="D41" s="368">
        <v>8</v>
      </c>
      <c r="E41" s="368">
        <v>0</v>
      </c>
      <c r="F41" s="376">
        <v>8</v>
      </c>
      <c r="G41" s="154">
        <v>0</v>
      </c>
      <c r="H41" s="368">
        <v>9</v>
      </c>
      <c r="I41" s="369">
        <v>0</v>
      </c>
      <c r="J41" s="370">
        <v>9</v>
      </c>
      <c r="K41" s="154">
        <v>0</v>
      </c>
      <c r="L41" s="368">
        <v>17</v>
      </c>
      <c r="M41" s="369">
        <v>0</v>
      </c>
      <c r="N41" s="370">
        <v>17</v>
      </c>
      <c r="O41" s="154">
        <v>0</v>
      </c>
      <c r="P41" s="368">
        <v>6</v>
      </c>
      <c r="Q41" s="369">
        <v>0</v>
      </c>
      <c r="R41" s="370">
        <v>6</v>
      </c>
      <c r="S41" s="371">
        <v>0</v>
      </c>
      <c r="T41" s="115">
        <v>0.66666666666666663</v>
      </c>
      <c r="U41" s="114">
        <v>0</v>
      </c>
      <c r="V41" s="373">
        <v>0.66666666666666663</v>
      </c>
    </row>
    <row r="42" spans="1:22" ht="15" customHeight="1" x14ac:dyDescent="0.25">
      <c r="A42" s="86" t="s">
        <v>178</v>
      </c>
      <c r="B42" s="122" t="s">
        <v>209</v>
      </c>
      <c r="C42" s="154" t="s">
        <v>98</v>
      </c>
      <c r="D42" s="368">
        <v>75</v>
      </c>
      <c r="E42" s="368" t="s">
        <v>98</v>
      </c>
      <c r="F42" s="376">
        <v>83</v>
      </c>
      <c r="G42" s="154">
        <v>6</v>
      </c>
      <c r="H42" s="368">
        <v>101</v>
      </c>
      <c r="I42" s="369">
        <v>0</v>
      </c>
      <c r="J42" s="370">
        <v>107</v>
      </c>
      <c r="K42" s="154" t="s">
        <v>98</v>
      </c>
      <c r="L42" s="368">
        <v>227</v>
      </c>
      <c r="M42" s="369" t="s">
        <v>98</v>
      </c>
      <c r="N42" s="370">
        <v>255</v>
      </c>
      <c r="O42" s="154">
        <v>5</v>
      </c>
      <c r="P42" s="368">
        <v>76</v>
      </c>
      <c r="Q42" s="369">
        <v>0</v>
      </c>
      <c r="R42" s="370">
        <v>81</v>
      </c>
      <c r="S42" s="371">
        <v>0.83333333333333337</v>
      </c>
      <c r="T42" s="115">
        <v>0.75247524752475248</v>
      </c>
      <c r="U42" s="114">
        <v>0</v>
      </c>
      <c r="V42" s="373">
        <v>0.7570093457943925</v>
      </c>
    </row>
    <row r="43" spans="1:22" ht="15" customHeight="1" x14ac:dyDescent="0.25">
      <c r="A43" s="86" t="s">
        <v>178</v>
      </c>
      <c r="B43" s="122" t="s">
        <v>210</v>
      </c>
      <c r="C43" s="154" t="s">
        <v>98</v>
      </c>
      <c r="D43" s="368" t="s">
        <v>98</v>
      </c>
      <c r="E43" s="368" t="s">
        <v>98</v>
      </c>
      <c r="F43" s="376">
        <v>6</v>
      </c>
      <c r="G43" s="154">
        <v>0</v>
      </c>
      <c r="H43" s="368" t="s">
        <v>98</v>
      </c>
      <c r="I43" s="369">
        <v>0</v>
      </c>
      <c r="J43" s="370" t="s">
        <v>98</v>
      </c>
      <c r="K43" s="154" t="s">
        <v>98</v>
      </c>
      <c r="L43" s="368">
        <v>17</v>
      </c>
      <c r="M43" s="369" t="s">
        <v>98</v>
      </c>
      <c r="N43" s="370">
        <v>20</v>
      </c>
      <c r="O43" s="154">
        <v>0</v>
      </c>
      <c r="P43" s="368" t="s">
        <v>98</v>
      </c>
      <c r="Q43" s="369">
        <v>0</v>
      </c>
      <c r="R43" s="370" t="s">
        <v>98</v>
      </c>
      <c r="S43" s="371">
        <v>0</v>
      </c>
      <c r="T43" s="115">
        <v>0.75</v>
      </c>
      <c r="U43" s="114">
        <v>0</v>
      </c>
      <c r="V43" s="373">
        <v>0.75</v>
      </c>
    </row>
    <row r="44" spans="1:22" ht="15" customHeight="1" x14ac:dyDescent="0.25">
      <c r="A44" s="86" t="s">
        <v>211</v>
      </c>
      <c r="B44" s="122" t="s">
        <v>212</v>
      </c>
      <c r="C44" s="154" t="s">
        <v>98</v>
      </c>
      <c r="D44" s="368">
        <v>0</v>
      </c>
      <c r="E44" s="368">
        <v>0</v>
      </c>
      <c r="F44" s="376" t="s">
        <v>98</v>
      </c>
      <c r="G44" s="154">
        <v>0</v>
      </c>
      <c r="H44" s="368">
        <v>0</v>
      </c>
      <c r="I44" s="369">
        <v>0</v>
      </c>
      <c r="J44" s="370">
        <v>0</v>
      </c>
      <c r="K44" s="154" t="s">
        <v>98</v>
      </c>
      <c r="L44" s="368">
        <v>0</v>
      </c>
      <c r="M44" s="369">
        <v>0</v>
      </c>
      <c r="N44" s="370" t="s">
        <v>98</v>
      </c>
      <c r="O44" s="154">
        <v>0</v>
      </c>
      <c r="P44" s="368">
        <v>0</v>
      </c>
      <c r="Q44" s="369">
        <v>0</v>
      </c>
      <c r="R44" s="370">
        <v>0</v>
      </c>
      <c r="S44" s="371">
        <v>0</v>
      </c>
      <c r="T44" s="115">
        <v>0</v>
      </c>
      <c r="U44" s="114">
        <v>0</v>
      </c>
      <c r="V44" s="373">
        <v>0</v>
      </c>
    </row>
    <row r="45" spans="1:22" ht="15" customHeight="1" x14ac:dyDescent="0.25">
      <c r="A45" s="86" t="s">
        <v>188</v>
      </c>
      <c r="B45" s="122" t="s">
        <v>213</v>
      </c>
      <c r="C45" s="154">
        <v>0</v>
      </c>
      <c r="D45" s="368">
        <v>0</v>
      </c>
      <c r="E45" s="368">
        <v>0</v>
      </c>
      <c r="F45" s="376">
        <v>0</v>
      </c>
      <c r="G45" s="154">
        <v>0</v>
      </c>
      <c r="H45" s="368">
        <v>34</v>
      </c>
      <c r="I45" s="369">
        <v>0</v>
      </c>
      <c r="J45" s="370">
        <v>34</v>
      </c>
      <c r="K45" s="154">
        <v>0</v>
      </c>
      <c r="L45" s="368" t="s">
        <v>98</v>
      </c>
      <c r="M45" s="369">
        <v>0</v>
      </c>
      <c r="N45" s="370" t="s">
        <v>98</v>
      </c>
      <c r="O45" s="154">
        <v>0</v>
      </c>
      <c r="P45" s="368">
        <v>27</v>
      </c>
      <c r="Q45" s="369">
        <v>0</v>
      </c>
      <c r="R45" s="370">
        <v>27</v>
      </c>
      <c r="S45" s="371">
        <v>0</v>
      </c>
      <c r="T45" s="115">
        <v>0.79411764705882348</v>
      </c>
      <c r="U45" s="114">
        <v>0</v>
      </c>
      <c r="V45" s="373">
        <v>0.79411764705882348</v>
      </c>
    </row>
    <row r="46" spans="1:22" ht="15" customHeight="1" x14ac:dyDescent="0.25">
      <c r="A46" s="86" t="s">
        <v>185</v>
      </c>
      <c r="B46" s="122" t="s">
        <v>214</v>
      </c>
      <c r="C46" s="154" t="s">
        <v>98</v>
      </c>
      <c r="D46" s="368" t="s">
        <v>98</v>
      </c>
      <c r="E46" s="368">
        <v>0</v>
      </c>
      <c r="F46" s="376">
        <v>8</v>
      </c>
      <c r="G46" s="154" t="s">
        <v>98</v>
      </c>
      <c r="H46" s="368" t="s">
        <v>98</v>
      </c>
      <c r="I46" s="369">
        <v>0</v>
      </c>
      <c r="J46" s="370" t="s">
        <v>98</v>
      </c>
      <c r="K46" s="154" t="s">
        <v>98</v>
      </c>
      <c r="L46" s="368" t="s">
        <v>98</v>
      </c>
      <c r="M46" s="369">
        <v>0</v>
      </c>
      <c r="N46" s="370">
        <v>5</v>
      </c>
      <c r="O46" s="154">
        <v>0</v>
      </c>
      <c r="P46" s="368">
        <v>0</v>
      </c>
      <c r="Q46" s="369">
        <v>0</v>
      </c>
      <c r="R46" s="370">
        <v>0</v>
      </c>
      <c r="S46" s="371">
        <v>0</v>
      </c>
      <c r="T46" s="115">
        <v>0</v>
      </c>
      <c r="U46" s="114">
        <v>0</v>
      </c>
      <c r="V46" s="373">
        <v>0</v>
      </c>
    </row>
    <row r="47" spans="1:22" ht="15" customHeight="1" x14ac:dyDescent="0.25">
      <c r="A47" s="86" t="s">
        <v>185</v>
      </c>
      <c r="B47" s="122" t="s">
        <v>215</v>
      </c>
      <c r="C47" s="154">
        <v>0</v>
      </c>
      <c r="D47" s="368" t="s">
        <v>98</v>
      </c>
      <c r="E47" s="368">
        <v>0</v>
      </c>
      <c r="F47" s="376" t="s">
        <v>98</v>
      </c>
      <c r="G47" s="154">
        <v>0</v>
      </c>
      <c r="H47" s="368">
        <v>0</v>
      </c>
      <c r="I47" s="369">
        <v>0</v>
      </c>
      <c r="J47" s="370">
        <v>0</v>
      </c>
      <c r="K47" s="154">
        <v>0</v>
      </c>
      <c r="L47" s="368" t="s">
        <v>98</v>
      </c>
      <c r="M47" s="369">
        <v>0</v>
      </c>
      <c r="N47" s="370" t="s">
        <v>98</v>
      </c>
      <c r="O47" s="154">
        <v>0</v>
      </c>
      <c r="P47" s="368">
        <v>0</v>
      </c>
      <c r="Q47" s="369">
        <v>0</v>
      </c>
      <c r="R47" s="370">
        <v>0</v>
      </c>
      <c r="S47" s="371">
        <v>0</v>
      </c>
      <c r="T47" s="115">
        <v>0</v>
      </c>
      <c r="U47" s="114">
        <v>0</v>
      </c>
      <c r="V47" s="373">
        <v>0</v>
      </c>
    </row>
    <row r="48" spans="1:22" ht="15" customHeight="1" x14ac:dyDescent="0.25">
      <c r="A48" s="86" t="s">
        <v>195</v>
      </c>
      <c r="B48" s="122" t="s">
        <v>216</v>
      </c>
      <c r="C48" s="154">
        <v>15</v>
      </c>
      <c r="D48" s="368">
        <v>18</v>
      </c>
      <c r="E48" s="368">
        <v>0</v>
      </c>
      <c r="F48" s="376">
        <v>33</v>
      </c>
      <c r="G48" s="154">
        <v>22</v>
      </c>
      <c r="H48" s="368">
        <v>21</v>
      </c>
      <c r="I48" s="369">
        <v>0</v>
      </c>
      <c r="J48" s="370">
        <v>43</v>
      </c>
      <c r="K48" s="154">
        <v>24</v>
      </c>
      <c r="L48" s="368">
        <v>20</v>
      </c>
      <c r="M48" s="369">
        <v>0</v>
      </c>
      <c r="N48" s="370">
        <v>44</v>
      </c>
      <c r="O48" s="154">
        <v>16</v>
      </c>
      <c r="P48" s="368">
        <v>14</v>
      </c>
      <c r="Q48" s="369">
        <v>0</v>
      </c>
      <c r="R48" s="370">
        <v>30</v>
      </c>
      <c r="S48" s="371">
        <v>0.72727272727272729</v>
      </c>
      <c r="T48" s="115">
        <v>0.66666666666666663</v>
      </c>
      <c r="U48" s="114">
        <v>0</v>
      </c>
      <c r="V48" s="373">
        <v>0.69767441860465118</v>
      </c>
    </row>
    <row r="49" spans="1:23" ht="15" customHeight="1" x14ac:dyDescent="0.25">
      <c r="A49" s="86" t="s">
        <v>185</v>
      </c>
      <c r="B49" s="122" t="s">
        <v>217</v>
      </c>
      <c r="C49" s="154" t="s">
        <v>98</v>
      </c>
      <c r="D49" s="368">
        <v>138</v>
      </c>
      <c r="E49" s="368" t="s">
        <v>98</v>
      </c>
      <c r="F49" s="376">
        <v>154</v>
      </c>
      <c r="G49" s="154">
        <v>5</v>
      </c>
      <c r="H49" s="368">
        <v>52</v>
      </c>
      <c r="I49" s="369">
        <v>0</v>
      </c>
      <c r="J49" s="370">
        <v>57</v>
      </c>
      <c r="K49" s="154" t="s">
        <v>98</v>
      </c>
      <c r="L49" s="368">
        <v>510</v>
      </c>
      <c r="M49" s="369" t="s">
        <v>98</v>
      </c>
      <c r="N49" s="370">
        <v>566</v>
      </c>
      <c r="O49" s="154" t="s">
        <v>98</v>
      </c>
      <c r="P49" s="368" t="s">
        <v>98</v>
      </c>
      <c r="Q49" s="369">
        <v>0</v>
      </c>
      <c r="R49" s="370">
        <v>42</v>
      </c>
      <c r="S49" s="371" t="s">
        <v>98</v>
      </c>
      <c r="T49" s="115" t="s">
        <v>98</v>
      </c>
      <c r="U49" s="114">
        <v>0</v>
      </c>
      <c r="V49" s="373">
        <v>0.73684210526315785</v>
      </c>
    </row>
    <row r="50" spans="1:23" ht="15" customHeight="1" x14ac:dyDescent="0.25">
      <c r="A50" s="86" t="s">
        <v>173</v>
      </c>
      <c r="B50" s="122" t="s">
        <v>218</v>
      </c>
      <c r="C50" s="154" t="s">
        <v>98</v>
      </c>
      <c r="D50" s="368">
        <v>243</v>
      </c>
      <c r="E50" s="368" t="s">
        <v>98</v>
      </c>
      <c r="F50" s="376">
        <v>441</v>
      </c>
      <c r="G50" s="154" t="s">
        <v>98</v>
      </c>
      <c r="H50" s="368">
        <v>326</v>
      </c>
      <c r="I50" s="369" t="s">
        <v>98</v>
      </c>
      <c r="J50" s="370">
        <v>568</v>
      </c>
      <c r="K50" s="154" t="s">
        <v>98</v>
      </c>
      <c r="L50" s="368">
        <v>291</v>
      </c>
      <c r="M50" s="369" t="s">
        <v>98</v>
      </c>
      <c r="N50" s="370">
        <v>469</v>
      </c>
      <c r="O50" s="154">
        <v>189</v>
      </c>
      <c r="P50" s="368">
        <v>226</v>
      </c>
      <c r="Q50" s="369">
        <v>0</v>
      </c>
      <c r="R50" s="370">
        <v>415</v>
      </c>
      <c r="S50" s="371" t="s">
        <v>98</v>
      </c>
      <c r="T50" s="115">
        <v>0.69325153374233128</v>
      </c>
      <c r="U50" s="114">
        <v>0</v>
      </c>
      <c r="V50" s="373">
        <v>0.73063380281690138</v>
      </c>
    </row>
    <row r="51" spans="1:23" ht="15" customHeight="1" x14ac:dyDescent="0.25">
      <c r="A51" s="86" t="s">
        <v>219</v>
      </c>
      <c r="B51" s="122" t="s">
        <v>220</v>
      </c>
      <c r="C51" s="154" t="s">
        <v>98</v>
      </c>
      <c r="D51" s="368">
        <v>996</v>
      </c>
      <c r="E51" s="368" t="s">
        <v>98</v>
      </c>
      <c r="F51" s="376">
        <v>1060</v>
      </c>
      <c r="G51" s="154">
        <v>46</v>
      </c>
      <c r="H51" s="368">
        <v>1140</v>
      </c>
      <c r="I51" s="369">
        <v>0</v>
      </c>
      <c r="J51" s="370">
        <v>1186</v>
      </c>
      <c r="K51" s="154" t="s">
        <v>98</v>
      </c>
      <c r="L51" s="368">
        <v>844</v>
      </c>
      <c r="M51" s="369" t="s">
        <v>98</v>
      </c>
      <c r="N51" s="370">
        <v>899</v>
      </c>
      <c r="O51" s="154">
        <v>33</v>
      </c>
      <c r="P51" s="368">
        <v>844</v>
      </c>
      <c r="Q51" s="369">
        <v>0</v>
      </c>
      <c r="R51" s="370">
        <v>877</v>
      </c>
      <c r="S51" s="371">
        <v>0.71739130434782605</v>
      </c>
      <c r="T51" s="115">
        <v>0.74035087719298243</v>
      </c>
      <c r="U51" s="114">
        <v>0</v>
      </c>
      <c r="V51" s="373">
        <v>0.739460370994941</v>
      </c>
      <c r="W51" s="112"/>
    </row>
    <row r="52" spans="1:23" ht="15" customHeight="1" x14ac:dyDescent="0.25">
      <c r="A52" s="86" t="s">
        <v>221</v>
      </c>
      <c r="B52" s="122" t="s">
        <v>222</v>
      </c>
      <c r="C52" s="154">
        <v>0</v>
      </c>
      <c r="D52" s="368">
        <v>0</v>
      </c>
      <c r="E52" s="368">
        <v>0</v>
      </c>
      <c r="F52" s="376">
        <v>0</v>
      </c>
      <c r="G52" s="154">
        <v>0</v>
      </c>
      <c r="H52" s="368">
        <v>0</v>
      </c>
      <c r="I52" s="369">
        <v>0</v>
      </c>
      <c r="J52" s="370">
        <v>0</v>
      </c>
      <c r="K52" s="154">
        <v>0</v>
      </c>
      <c r="L52" s="368">
        <v>0</v>
      </c>
      <c r="M52" s="369">
        <v>0</v>
      </c>
      <c r="N52" s="370">
        <v>0</v>
      </c>
      <c r="O52" s="154">
        <v>0</v>
      </c>
      <c r="P52" s="368">
        <v>0</v>
      </c>
      <c r="Q52" s="369">
        <v>0</v>
      </c>
      <c r="R52" s="370">
        <v>0</v>
      </c>
      <c r="S52" s="371">
        <v>0</v>
      </c>
      <c r="T52" s="115">
        <v>0</v>
      </c>
      <c r="U52" s="114">
        <v>0</v>
      </c>
      <c r="V52" s="373">
        <v>0</v>
      </c>
      <c r="W52" s="112"/>
    </row>
    <row r="53" spans="1:23" ht="15" customHeight="1" x14ac:dyDescent="0.25">
      <c r="A53" s="86" t="s">
        <v>211</v>
      </c>
      <c r="B53" s="122" t="s">
        <v>223</v>
      </c>
      <c r="C53" s="154">
        <v>0</v>
      </c>
      <c r="D53" s="368" t="s">
        <v>98</v>
      </c>
      <c r="E53" s="368">
        <v>0</v>
      </c>
      <c r="F53" s="376" t="s">
        <v>98</v>
      </c>
      <c r="G53" s="154">
        <v>0</v>
      </c>
      <c r="H53" s="368">
        <v>0</v>
      </c>
      <c r="I53" s="369">
        <v>0</v>
      </c>
      <c r="J53" s="370">
        <v>0</v>
      </c>
      <c r="K53" s="154">
        <v>0</v>
      </c>
      <c r="L53" s="368" t="s">
        <v>98</v>
      </c>
      <c r="M53" s="369">
        <v>0</v>
      </c>
      <c r="N53" s="370" t="s">
        <v>98</v>
      </c>
      <c r="O53" s="154">
        <v>0</v>
      </c>
      <c r="P53" s="368">
        <v>0</v>
      </c>
      <c r="Q53" s="369">
        <v>0</v>
      </c>
      <c r="R53" s="370">
        <v>0</v>
      </c>
      <c r="S53" s="371">
        <v>0</v>
      </c>
      <c r="T53" s="115">
        <v>0</v>
      </c>
      <c r="U53" s="114">
        <v>0</v>
      </c>
      <c r="V53" s="373">
        <v>0</v>
      </c>
      <c r="W53" s="112"/>
    </row>
    <row r="54" spans="1:23" ht="15" customHeight="1" x14ac:dyDescent="0.25">
      <c r="A54" s="86" t="s">
        <v>178</v>
      </c>
      <c r="B54" s="87" t="s">
        <v>224</v>
      </c>
      <c r="C54" s="154">
        <v>0</v>
      </c>
      <c r="D54" s="368" t="s">
        <v>98</v>
      </c>
      <c r="E54" s="368">
        <v>0</v>
      </c>
      <c r="F54" s="376" t="s">
        <v>98</v>
      </c>
      <c r="G54" s="154">
        <v>0</v>
      </c>
      <c r="H54" s="368">
        <v>0</v>
      </c>
      <c r="I54" s="369">
        <v>0</v>
      </c>
      <c r="J54" s="370">
        <v>0</v>
      </c>
      <c r="K54" s="154">
        <v>0</v>
      </c>
      <c r="L54" s="368" t="s">
        <v>98</v>
      </c>
      <c r="M54" s="369">
        <v>0</v>
      </c>
      <c r="N54" s="370" t="s">
        <v>98</v>
      </c>
      <c r="O54" s="154">
        <v>0</v>
      </c>
      <c r="P54" s="368">
        <v>0</v>
      </c>
      <c r="Q54" s="369">
        <v>0</v>
      </c>
      <c r="R54" s="370">
        <v>0</v>
      </c>
      <c r="S54" s="371">
        <v>0</v>
      </c>
      <c r="T54" s="115">
        <v>0</v>
      </c>
      <c r="U54" s="114">
        <v>0</v>
      </c>
      <c r="V54" s="373">
        <v>0</v>
      </c>
      <c r="W54" s="112"/>
    </row>
    <row r="55" spans="1:23" ht="15" customHeight="1" x14ac:dyDescent="0.25">
      <c r="A55" s="86" t="s">
        <v>178</v>
      </c>
      <c r="B55" s="122" t="s">
        <v>225</v>
      </c>
      <c r="C55" s="154">
        <v>0</v>
      </c>
      <c r="D55" s="368">
        <v>0</v>
      </c>
      <c r="E55" s="368">
        <v>0</v>
      </c>
      <c r="F55" s="376">
        <v>0</v>
      </c>
      <c r="G55" s="154">
        <v>0</v>
      </c>
      <c r="H55" s="368">
        <v>0</v>
      </c>
      <c r="I55" s="369">
        <v>0</v>
      </c>
      <c r="J55" s="370">
        <v>0</v>
      </c>
      <c r="K55" s="154">
        <v>0</v>
      </c>
      <c r="L55" s="368">
        <v>0</v>
      </c>
      <c r="M55" s="369">
        <v>0</v>
      </c>
      <c r="N55" s="370">
        <v>0</v>
      </c>
      <c r="O55" s="154">
        <v>0</v>
      </c>
      <c r="P55" s="368">
        <v>0</v>
      </c>
      <c r="Q55" s="369">
        <v>0</v>
      </c>
      <c r="R55" s="370">
        <v>0</v>
      </c>
      <c r="S55" s="371">
        <v>0</v>
      </c>
      <c r="T55" s="115">
        <v>0</v>
      </c>
      <c r="U55" s="114">
        <v>0</v>
      </c>
      <c r="V55" s="373">
        <v>0</v>
      </c>
      <c r="W55" s="112"/>
    </row>
    <row r="56" spans="1:23" ht="15" customHeight="1" x14ac:dyDescent="0.25">
      <c r="A56" s="86" t="s">
        <v>221</v>
      </c>
      <c r="B56" s="122" t="s">
        <v>226</v>
      </c>
      <c r="C56" s="154">
        <v>0</v>
      </c>
      <c r="D56" s="368">
        <v>36</v>
      </c>
      <c r="E56" s="368">
        <v>0</v>
      </c>
      <c r="F56" s="376">
        <v>36</v>
      </c>
      <c r="G56" s="154">
        <v>0</v>
      </c>
      <c r="H56" s="368">
        <v>59</v>
      </c>
      <c r="I56" s="369">
        <v>0</v>
      </c>
      <c r="J56" s="370">
        <v>59</v>
      </c>
      <c r="K56" s="154">
        <v>0</v>
      </c>
      <c r="L56" s="368">
        <v>39</v>
      </c>
      <c r="M56" s="369">
        <v>0</v>
      </c>
      <c r="N56" s="370">
        <v>39</v>
      </c>
      <c r="O56" s="154">
        <v>0</v>
      </c>
      <c r="P56" s="368">
        <v>52</v>
      </c>
      <c r="Q56" s="369">
        <v>0</v>
      </c>
      <c r="R56" s="370">
        <v>52</v>
      </c>
      <c r="S56" s="371">
        <v>0</v>
      </c>
      <c r="T56" s="115">
        <v>0.88135593220338981</v>
      </c>
      <c r="U56" s="114">
        <v>0</v>
      </c>
      <c r="V56" s="373">
        <v>0.88135593220338981</v>
      </c>
      <c r="W56" s="112"/>
    </row>
    <row r="57" spans="1:23" ht="15" customHeight="1" x14ac:dyDescent="0.25">
      <c r="A57" s="86" t="s">
        <v>227</v>
      </c>
      <c r="B57" s="122" t="s">
        <v>228</v>
      </c>
      <c r="C57" s="154" t="s">
        <v>98</v>
      </c>
      <c r="D57" s="368">
        <v>0</v>
      </c>
      <c r="E57" s="368">
        <v>0</v>
      </c>
      <c r="F57" s="376" t="s">
        <v>98</v>
      </c>
      <c r="G57" s="154" t="s">
        <v>98</v>
      </c>
      <c r="H57" s="368" t="s">
        <v>98</v>
      </c>
      <c r="I57" s="369">
        <v>0</v>
      </c>
      <c r="J57" s="370">
        <v>5</v>
      </c>
      <c r="K57" s="154" t="s">
        <v>98</v>
      </c>
      <c r="L57" s="368">
        <v>0</v>
      </c>
      <c r="M57" s="369">
        <v>0</v>
      </c>
      <c r="N57" s="370" t="s">
        <v>98</v>
      </c>
      <c r="O57" s="154" t="s">
        <v>98</v>
      </c>
      <c r="P57" s="368" t="s">
        <v>98</v>
      </c>
      <c r="Q57" s="369">
        <v>0</v>
      </c>
      <c r="R57" s="370" t="s">
        <v>98</v>
      </c>
      <c r="S57" s="371">
        <v>0.75</v>
      </c>
      <c r="T57" s="115">
        <v>1</v>
      </c>
      <c r="U57" s="114">
        <v>0</v>
      </c>
      <c r="V57" s="373" t="s">
        <v>98</v>
      </c>
      <c r="W57" s="112"/>
    </row>
    <row r="58" spans="1:23" ht="15" customHeight="1" x14ac:dyDescent="0.25">
      <c r="A58" s="86" t="s">
        <v>170</v>
      </c>
      <c r="B58" s="122" t="s">
        <v>229</v>
      </c>
      <c r="C58" s="154">
        <v>21</v>
      </c>
      <c r="D58" s="368" t="s">
        <v>98</v>
      </c>
      <c r="E58" s="368" t="s">
        <v>98</v>
      </c>
      <c r="F58" s="376">
        <v>23</v>
      </c>
      <c r="G58" s="154">
        <v>14</v>
      </c>
      <c r="H58" s="368">
        <v>7</v>
      </c>
      <c r="I58" s="369">
        <v>0</v>
      </c>
      <c r="J58" s="370">
        <v>21</v>
      </c>
      <c r="K58" s="154">
        <v>28</v>
      </c>
      <c r="L58" s="368" t="s">
        <v>98</v>
      </c>
      <c r="M58" s="369" t="s">
        <v>98</v>
      </c>
      <c r="N58" s="370">
        <v>30</v>
      </c>
      <c r="O58" s="154">
        <v>14</v>
      </c>
      <c r="P58" s="368">
        <v>6</v>
      </c>
      <c r="Q58" s="369">
        <v>0</v>
      </c>
      <c r="R58" s="370">
        <v>20</v>
      </c>
      <c r="S58" s="371">
        <v>1</v>
      </c>
      <c r="T58" s="115">
        <v>0.8571428571428571</v>
      </c>
      <c r="U58" s="114">
        <v>0</v>
      </c>
      <c r="V58" s="373">
        <v>0.95238095238095233</v>
      </c>
      <c r="W58" s="112"/>
    </row>
    <row r="59" spans="1:23" ht="15" customHeight="1" x14ac:dyDescent="0.25">
      <c r="A59" s="86" t="s">
        <v>188</v>
      </c>
      <c r="B59" s="122" t="s">
        <v>230</v>
      </c>
      <c r="C59" s="154">
        <v>0</v>
      </c>
      <c r="D59" s="368">
        <v>5</v>
      </c>
      <c r="E59" s="368">
        <v>0</v>
      </c>
      <c r="F59" s="376">
        <v>5</v>
      </c>
      <c r="G59" s="154">
        <v>0</v>
      </c>
      <c r="H59" s="368">
        <v>13</v>
      </c>
      <c r="I59" s="369">
        <v>0</v>
      </c>
      <c r="J59" s="370">
        <v>13</v>
      </c>
      <c r="K59" s="154" t="s">
        <v>98</v>
      </c>
      <c r="L59" s="368" t="s">
        <v>98</v>
      </c>
      <c r="M59" s="369">
        <v>0</v>
      </c>
      <c r="N59" s="370">
        <v>23</v>
      </c>
      <c r="O59" s="154">
        <v>0</v>
      </c>
      <c r="P59" s="368">
        <v>10</v>
      </c>
      <c r="Q59" s="369">
        <v>0</v>
      </c>
      <c r="R59" s="370">
        <v>10</v>
      </c>
      <c r="S59" s="371">
        <v>0</v>
      </c>
      <c r="T59" s="115">
        <v>0.76923076923076927</v>
      </c>
      <c r="U59" s="114">
        <v>0</v>
      </c>
      <c r="V59" s="373">
        <v>0.76923076923076927</v>
      </c>
      <c r="W59" s="112"/>
    </row>
    <row r="60" spans="1:23" ht="15" customHeight="1" x14ac:dyDescent="0.25">
      <c r="A60" s="86" t="s">
        <v>211</v>
      </c>
      <c r="B60" s="122" t="s">
        <v>231</v>
      </c>
      <c r="C60" s="154" t="s">
        <v>98</v>
      </c>
      <c r="D60" s="368" t="s">
        <v>98</v>
      </c>
      <c r="E60" s="368">
        <v>0</v>
      </c>
      <c r="F60" s="376">
        <v>34</v>
      </c>
      <c r="G60" s="154" t="s">
        <v>98</v>
      </c>
      <c r="H60" s="368" t="s">
        <v>98</v>
      </c>
      <c r="I60" s="369">
        <v>0</v>
      </c>
      <c r="J60" s="370">
        <v>17</v>
      </c>
      <c r="K60" s="154">
        <v>5</v>
      </c>
      <c r="L60" s="368">
        <v>50</v>
      </c>
      <c r="M60" s="369">
        <v>0</v>
      </c>
      <c r="N60" s="370">
        <v>55</v>
      </c>
      <c r="O60" s="154" t="s">
        <v>98</v>
      </c>
      <c r="P60" s="368" t="s">
        <v>98</v>
      </c>
      <c r="Q60" s="369">
        <v>0</v>
      </c>
      <c r="R60" s="370">
        <v>15</v>
      </c>
      <c r="S60" s="371">
        <v>1</v>
      </c>
      <c r="T60" s="115">
        <v>0.875</v>
      </c>
      <c r="U60" s="114">
        <v>0</v>
      </c>
      <c r="V60" s="373">
        <v>0.88235294117647056</v>
      </c>
      <c r="W60" s="112"/>
    </row>
    <row r="61" spans="1:23" ht="15" customHeight="1" x14ac:dyDescent="0.25">
      <c r="A61" s="86" t="s">
        <v>232</v>
      </c>
      <c r="B61" s="122" t="s">
        <v>233</v>
      </c>
      <c r="C61" s="154">
        <v>95</v>
      </c>
      <c r="D61" s="368" t="s">
        <v>98</v>
      </c>
      <c r="E61" s="368" t="s">
        <v>98</v>
      </c>
      <c r="F61" s="376">
        <v>185</v>
      </c>
      <c r="G61" s="154">
        <v>134</v>
      </c>
      <c r="H61" s="368">
        <v>133</v>
      </c>
      <c r="I61" s="369">
        <v>0</v>
      </c>
      <c r="J61" s="370">
        <v>267</v>
      </c>
      <c r="K61" s="154">
        <v>96</v>
      </c>
      <c r="L61" s="368" t="s">
        <v>98</v>
      </c>
      <c r="M61" s="369" t="s">
        <v>98</v>
      </c>
      <c r="N61" s="370">
        <v>188</v>
      </c>
      <c r="O61" s="154">
        <v>99</v>
      </c>
      <c r="P61" s="368">
        <v>82</v>
      </c>
      <c r="Q61" s="369">
        <v>0</v>
      </c>
      <c r="R61" s="370">
        <v>181</v>
      </c>
      <c r="S61" s="371">
        <v>0.73880597014925375</v>
      </c>
      <c r="T61" s="115">
        <v>0.61654135338345861</v>
      </c>
      <c r="U61" s="114">
        <v>0</v>
      </c>
      <c r="V61" s="373">
        <v>0.67790262172284643</v>
      </c>
      <c r="W61" s="112"/>
    </row>
    <row r="62" spans="1:23" ht="15" customHeight="1" x14ac:dyDescent="0.25">
      <c r="A62" s="86" t="s">
        <v>232</v>
      </c>
      <c r="B62" s="122" t="s">
        <v>234</v>
      </c>
      <c r="C62" s="154">
        <v>87</v>
      </c>
      <c r="D62" s="368">
        <v>62</v>
      </c>
      <c r="E62" s="368">
        <v>0</v>
      </c>
      <c r="F62" s="376">
        <v>149</v>
      </c>
      <c r="G62" s="154">
        <v>83</v>
      </c>
      <c r="H62" s="368">
        <v>53</v>
      </c>
      <c r="I62" s="369">
        <v>0</v>
      </c>
      <c r="J62" s="370">
        <v>136</v>
      </c>
      <c r="K62" s="154">
        <v>94</v>
      </c>
      <c r="L62" s="368" t="s">
        <v>98</v>
      </c>
      <c r="M62" s="369" t="s">
        <v>98</v>
      </c>
      <c r="N62" s="370">
        <v>149</v>
      </c>
      <c r="O62" s="154">
        <v>61</v>
      </c>
      <c r="P62" s="368">
        <v>39</v>
      </c>
      <c r="Q62" s="369">
        <v>0</v>
      </c>
      <c r="R62" s="370">
        <v>100</v>
      </c>
      <c r="S62" s="371">
        <v>0.73493975903614461</v>
      </c>
      <c r="T62" s="115">
        <v>0.73584905660377353</v>
      </c>
      <c r="U62" s="114">
        <v>0</v>
      </c>
      <c r="V62" s="373">
        <v>0.73529411764705888</v>
      </c>
      <c r="W62" s="112"/>
    </row>
    <row r="63" spans="1:23" ht="15" customHeight="1" x14ac:dyDescent="0.25">
      <c r="A63" s="86" t="s">
        <v>232</v>
      </c>
      <c r="B63" s="122" t="s">
        <v>235</v>
      </c>
      <c r="C63" s="154">
        <v>20</v>
      </c>
      <c r="D63" s="368">
        <v>22</v>
      </c>
      <c r="E63" s="368">
        <v>0</v>
      </c>
      <c r="F63" s="376">
        <v>42</v>
      </c>
      <c r="G63" s="154">
        <v>0</v>
      </c>
      <c r="H63" s="368">
        <v>0</v>
      </c>
      <c r="I63" s="369">
        <v>0</v>
      </c>
      <c r="J63" s="370">
        <v>0</v>
      </c>
      <c r="K63" s="154">
        <v>20</v>
      </c>
      <c r="L63" s="368">
        <v>22</v>
      </c>
      <c r="M63" s="369">
        <v>0</v>
      </c>
      <c r="N63" s="370">
        <v>42</v>
      </c>
      <c r="O63" s="154">
        <v>0</v>
      </c>
      <c r="P63" s="368">
        <v>0</v>
      </c>
      <c r="Q63" s="369">
        <v>0</v>
      </c>
      <c r="R63" s="370">
        <v>0</v>
      </c>
      <c r="S63" s="371">
        <v>0</v>
      </c>
      <c r="T63" s="115">
        <v>0</v>
      </c>
      <c r="U63" s="114">
        <v>0</v>
      </c>
      <c r="V63" s="373">
        <v>0</v>
      </c>
      <c r="W63" s="112"/>
    </row>
    <row r="64" spans="1:23" ht="15" customHeight="1" x14ac:dyDescent="0.25">
      <c r="A64" s="86" t="s">
        <v>185</v>
      </c>
      <c r="B64" s="122" t="s">
        <v>236</v>
      </c>
      <c r="C64" s="154">
        <v>0</v>
      </c>
      <c r="D64" s="368">
        <v>0</v>
      </c>
      <c r="E64" s="368">
        <v>0</v>
      </c>
      <c r="F64" s="376">
        <v>0</v>
      </c>
      <c r="G64" s="154">
        <v>0</v>
      </c>
      <c r="H64" s="368">
        <v>0</v>
      </c>
      <c r="I64" s="369">
        <v>0</v>
      </c>
      <c r="J64" s="370">
        <v>0</v>
      </c>
      <c r="K64" s="154">
        <v>0</v>
      </c>
      <c r="L64" s="368">
        <v>0</v>
      </c>
      <c r="M64" s="369">
        <v>0</v>
      </c>
      <c r="N64" s="370">
        <v>0</v>
      </c>
      <c r="O64" s="154">
        <v>0</v>
      </c>
      <c r="P64" s="368">
        <v>0</v>
      </c>
      <c r="Q64" s="369">
        <v>0</v>
      </c>
      <c r="R64" s="370">
        <v>0</v>
      </c>
      <c r="S64" s="371">
        <v>0</v>
      </c>
      <c r="T64" s="115">
        <v>0</v>
      </c>
      <c r="U64" s="114">
        <v>0</v>
      </c>
      <c r="V64" s="373">
        <v>0</v>
      </c>
      <c r="W64" s="112"/>
    </row>
    <row r="65" spans="1:23" ht="15" customHeight="1" x14ac:dyDescent="0.25">
      <c r="A65" s="86" t="s">
        <v>178</v>
      </c>
      <c r="B65" s="122" t="s">
        <v>237</v>
      </c>
      <c r="C65" s="154">
        <v>8</v>
      </c>
      <c r="D65" s="368">
        <v>17</v>
      </c>
      <c r="E65" s="368">
        <v>0</v>
      </c>
      <c r="F65" s="376">
        <v>25</v>
      </c>
      <c r="G65" s="154">
        <v>0</v>
      </c>
      <c r="H65" s="368">
        <v>7</v>
      </c>
      <c r="I65" s="369">
        <v>0</v>
      </c>
      <c r="J65" s="370">
        <v>7</v>
      </c>
      <c r="K65" s="154">
        <v>8</v>
      </c>
      <c r="L65" s="368">
        <v>18</v>
      </c>
      <c r="M65" s="369">
        <v>0</v>
      </c>
      <c r="N65" s="370">
        <v>26</v>
      </c>
      <c r="O65" s="154">
        <v>0</v>
      </c>
      <c r="P65" s="368">
        <v>5</v>
      </c>
      <c r="Q65" s="369">
        <v>0</v>
      </c>
      <c r="R65" s="370">
        <v>5</v>
      </c>
      <c r="S65" s="371">
        <v>0</v>
      </c>
      <c r="T65" s="115">
        <v>0.7142857142857143</v>
      </c>
      <c r="U65" s="114">
        <v>0</v>
      </c>
      <c r="V65" s="373">
        <v>0.7142857142857143</v>
      </c>
      <c r="W65" s="112"/>
    </row>
    <row r="66" spans="1:23" ht="15" customHeight="1" x14ac:dyDescent="0.25">
      <c r="A66" s="86" t="s">
        <v>185</v>
      </c>
      <c r="B66" s="122" t="s">
        <v>238</v>
      </c>
      <c r="C66" s="154" t="s">
        <v>98</v>
      </c>
      <c r="D66" s="368" t="s">
        <v>98</v>
      </c>
      <c r="E66" s="368">
        <v>0</v>
      </c>
      <c r="F66" s="376" t="s">
        <v>98</v>
      </c>
      <c r="G66" s="154" t="s">
        <v>98</v>
      </c>
      <c r="H66" s="368" t="s">
        <v>98</v>
      </c>
      <c r="I66" s="369">
        <v>0</v>
      </c>
      <c r="J66" s="370" t="s">
        <v>98</v>
      </c>
      <c r="K66" s="154" t="s">
        <v>98</v>
      </c>
      <c r="L66" s="368" t="s">
        <v>98</v>
      </c>
      <c r="M66" s="369">
        <v>0</v>
      </c>
      <c r="N66" s="370">
        <v>5</v>
      </c>
      <c r="O66" s="154" t="s">
        <v>98</v>
      </c>
      <c r="P66" s="368" t="s">
        <v>98</v>
      </c>
      <c r="Q66" s="369">
        <v>0</v>
      </c>
      <c r="R66" s="370" t="s">
        <v>98</v>
      </c>
      <c r="S66" s="371">
        <v>1</v>
      </c>
      <c r="T66" s="115">
        <v>1</v>
      </c>
      <c r="U66" s="114">
        <v>0</v>
      </c>
      <c r="V66" s="373">
        <v>1</v>
      </c>
      <c r="W66" s="112"/>
    </row>
    <row r="67" spans="1:23" ht="15" customHeight="1" x14ac:dyDescent="0.25">
      <c r="A67" s="86" t="s">
        <v>185</v>
      </c>
      <c r="B67" s="122" t="s">
        <v>239</v>
      </c>
      <c r="C67" s="154" t="s">
        <v>98</v>
      </c>
      <c r="D67" s="368" t="s">
        <v>98</v>
      </c>
      <c r="E67" s="368">
        <v>0</v>
      </c>
      <c r="F67" s="376">
        <v>38</v>
      </c>
      <c r="G67" s="154" t="s">
        <v>98</v>
      </c>
      <c r="H67" s="368" t="s">
        <v>98</v>
      </c>
      <c r="I67" s="369">
        <v>0</v>
      </c>
      <c r="J67" s="370">
        <v>34</v>
      </c>
      <c r="K67" s="154" t="s">
        <v>98</v>
      </c>
      <c r="L67" s="368" t="s">
        <v>98</v>
      </c>
      <c r="M67" s="369">
        <v>0</v>
      </c>
      <c r="N67" s="370">
        <v>33</v>
      </c>
      <c r="O67" s="154" t="s">
        <v>98</v>
      </c>
      <c r="P67" s="368" t="s">
        <v>98</v>
      </c>
      <c r="Q67" s="369">
        <v>0</v>
      </c>
      <c r="R67" s="370">
        <v>27</v>
      </c>
      <c r="S67" s="371">
        <v>1</v>
      </c>
      <c r="T67" s="115">
        <v>0.77419354838709675</v>
      </c>
      <c r="U67" s="114">
        <v>0</v>
      </c>
      <c r="V67" s="373">
        <v>0.79411764705882348</v>
      </c>
      <c r="W67" s="112"/>
    </row>
    <row r="68" spans="1:23" ht="15" customHeight="1" x14ac:dyDescent="0.25">
      <c r="A68" s="86" t="s">
        <v>168</v>
      </c>
      <c r="B68" s="122" t="s">
        <v>240</v>
      </c>
      <c r="C68" s="154" t="s">
        <v>98</v>
      </c>
      <c r="D68" s="368">
        <v>0</v>
      </c>
      <c r="E68" s="368">
        <v>0</v>
      </c>
      <c r="F68" s="376" t="s">
        <v>98</v>
      </c>
      <c r="G68" s="154">
        <v>0</v>
      </c>
      <c r="H68" s="368" t="s">
        <v>98</v>
      </c>
      <c r="I68" s="369">
        <v>0</v>
      </c>
      <c r="J68" s="370" t="s">
        <v>98</v>
      </c>
      <c r="K68" s="154" t="s">
        <v>98</v>
      </c>
      <c r="L68" s="368" t="s">
        <v>98</v>
      </c>
      <c r="M68" s="369">
        <v>0</v>
      </c>
      <c r="N68" s="370" t="s">
        <v>98</v>
      </c>
      <c r="O68" s="154">
        <v>0</v>
      </c>
      <c r="P68" s="368">
        <v>0</v>
      </c>
      <c r="Q68" s="369">
        <v>0</v>
      </c>
      <c r="R68" s="370">
        <v>0</v>
      </c>
      <c r="S68" s="371">
        <v>0</v>
      </c>
      <c r="T68" s="115">
        <v>0</v>
      </c>
      <c r="U68" s="114">
        <v>0</v>
      </c>
      <c r="V68" s="373">
        <v>0</v>
      </c>
      <c r="W68" s="112"/>
    </row>
    <row r="69" spans="1:23" ht="15" customHeight="1" x14ac:dyDescent="0.25">
      <c r="A69" s="86" t="s">
        <v>185</v>
      </c>
      <c r="B69" s="122" t="s">
        <v>241</v>
      </c>
      <c r="C69" s="154" t="s">
        <v>98</v>
      </c>
      <c r="D69" s="368">
        <v>282</v>
      </c>
      <c r="E69" s="368" t="s">
        <v>98</v>
      </c>
      <c r="F69" s="376">
        <v>354</v>
      </c>
      <c r="G69" s="154" t="s">
        <v>98</v>
      </c>
      <c r="H69" s="368">
        <v>199</v>
      </c>
      <c r="I69" s="369" t="s">
        <v>98</v>
      </c>
      <c r="J69" s="370">
        <v>242</v>
      </c>
      <c r="K69" s="154" t="s">
        <v>98</v>
      </c>
      <c r="L69" s="368">
        <v>226</v>
      </c>
      <c r="M69" s="369" t="s">
        <v>98</v>
      </c>
      <c r="N69" s="370">
        <v>288</v>
      </c>
      <c r="O69" s="154">
        <v>35</v>
      </c>
      <c r="P69" s="368">
        <v>153</v>
      </c>
      <c r="Q69" s="369">
        <v>0</v>
      </c>
      <c r="R69" s="370">
        <v>188</v>
      </c>
      <c r="S69" s="371" t="s">
        <v>98</v>
      </c>
      <c r="T69" s="115">
        <v>0.76884422110552764</v>
      </c>
      <c r="U69" s="114">
        <v>0</v>
      </c>
      <c r="V69" s="373">
        <v>0.77685950413223137</v>
      </c>
      <c r="W69" s="112"/>
    </row>
    <row r="70" spans="1:23" ht="15" customHeight="1" x14ac:dyDescent="0.25">
      <c r="A70" s="86" t="s">
        <v>185</v>
      </c>
      <c r="B70" s="122" t="s">
        <v>242</v>
      </c>
      <c r="C70" s="154" t="s">
        <v>98</v>
      </c>
      <c r="D70" s="368">
        <v>35</v>
      </c>
      <c r="E70" s="368" t="s">
        <v>98</v>
      </c>
      <c r="F70" s="376">
        <v>45</v>
      </c>
      <c r="G70" s="154">
        <v>11</v>
      </c>
      <c r="H70" s="368">
        <v>20</v>
      </c>
      <c r="I70" s="369">
        <v>0</v>
      </c>
      <c r="J70" s="370">
        <v>31</v>
      </c>
      <c r="K70" s="154" t="s">
        <v>98</v>
      </c>
      <c r="L70" s="368">
        <v>38</v>
      </c>
      <c r="M70" s="369" t="s">
        <v>98</v>
      </c>
      <c r="N70" s="370">
        <v>47</v>
      </c>
      <c r="O70" s="154">
        <v>9</v>
      </c>
      <c r="P70" s="368">
        <v>15</v>
      </c>
      <c r="Q70" s="369">
        <v>0</v>
      </c>
      <c r="R70" s="370">
        <v>24</v>
      </c>
      <c r="S70" s="371">
        <v>0.81818181818181823</v>
      </c>
      <c r="T70" s="115">
        <v>0.75</v>
      </c>
      <c r="U70" s="114">
        <v>0</v>
      </c>
      <c r="V70" s="373">
        <v>0.77419354838709675</v>
      </c>
      <c r="W70" s="112"/>
    </row>
    <row r="71" spans="1:23" ht="15" customHeight="1" x14ac:dyDescent="0.25">
      <c r="A71" s="86" t="s">
        <v>178</v>
      </c>
      <c r="B71" s="122" t="s">
        <v>243</v>
      </c>
      <c r="C71" s="154">
        <v>0</v>
      </c>
      <c r="D71" s="368" t="s">
        <v>98</v>
      </c>
      <c r="E71" s="368">
        <v>0</v>
      </c>
      <c r="F71" s="376" t="s">
        <v>98</v>
      </c>
      <c r="G71" s="154">
        <v>0</v>
      </c>
      <c r="H71" s="368">
        <v>8</v>
      </c>
      <c r="I71" s="369">
        <v>0</v>
      </c>
      <c r="J71" s="370">
        <v>8</v>
      </c>
      <c r="K71" s="154">
        <v>0</v>
      </c>
      <c r="L71" s="368">
        <v>7</v>
      </c>
      <c r="M71" s="369">
        <v>0</v>
      </c>
      <c r="N71" s="370">
        <v>7</v>
      </c>
      <c r="O71" s="154">
        <v>0</v>
      </c>
      <c r="P71" s="368" t="s">
        <v>98</v>
      </c>
      <c r="Q71" s="369">
        <v>0</v>
      </c>
      <c r="R71" s="370" t="s">
        <v>98</v>
      </c>
      <c r="S71" s="371">
        <v>0</v>
      </c>
      <c r="T71" s="115" t="s">
        <v>98</v>
      </c>
      <c r="U71" s="114">
        <v>0</v>
      </c>
      <c r="V71" s="373" t="s">
        <v>98</v>
      </c>
      <c r="W71" s="112"/>
    </row>
    <row r="72" spans="1:23" ht="15" customHeight="1" x14ac:dyDescent="0.25">
      <c r="A72" s="86" t="s">
        <v>244</v>
      </c>
      <c r="B72" s="87" t="s">
        <v>245</v>
      </c>
      <c r="C72" s="154">
        <v>8</v>
      </c>
      <c r="D72" s="368">
        <v>8</v>
      </c>
      <c r="E72" s="368">
        <v>0</v>
      </c>
      <c r="F72" s="376">
        <v>16</v>
      </c>
      <c r="G72" s="154">
        <v>7</v>
      </c>
      <c r="H72" s="368">
        <v>7</v>
      </c>
      <c r="I72" s="369">
        <v>0</v>
      </c>
      <c r="J72" s="370">
        <v>14</v>
      </c>
      <c r="K72" s="154">
        <v>5</v>
      </c>
      <c r="L72" s="368">
        <v>8</v>
      </c>
      <c r="M72" s="369">
        <v>0</v>
      </c>
      <c r="N72" s="370">
        <v>13</v>
      </c>
      <c r="O72" s="154" t="s">
        <v>98</v>
      </c>
      <c r="P72" s="368" t="s">
        <v>98</v>
      </c>
      <c r="Q72" s="369">
        <v>0</v>
      </c>
      <c r="R72" s="370">
        <v>6</v>
      </c>
      <c r="S72" s="371" t="s">
        <v>98</v>
      </c>
      <c r="T72" s="115" t="s">
        <v>98</v>
      </c>
      <c r="U72" s="114">
        <v>0</v>
      </c>
      <c r="V72" s="373">
        <v>0.42857142857142855</v>
      </c>
      <c r="W72" s="112"/>
    </row>
    <row r="73" spans="1:23" ht="15" customHeight="1" x14ac:dyDescent="0.25">
      <c r="A73" s="86" t="s">
        <v>244</v>
      </c>
      <c r="B73" s="122" t="s">
        <v>246</v>
      </c>
      <c r="C73" s="154" t="s">
        <v>98</v>
      </c>
      <c r="D73" s="368">
        <v>0</v>
      </c>
      <c r="E73" s="368">
        <v>0</v>
      </c>
      <c r="F73" s="376" t="s">
        <v>98</v>
      </c>
      <c r="G73" s="154">
        <v>0</v>
      </c>
      <c r="H73" s="368">
        <v>0</v>
      </c>
      <c r="I73" s="369">
        <v>0</v>
      </c>
      <c r="J73" s="370">
        <v>0</v>
      </c>
      <c r="K73" s="154" t="s">
        <v>98</v>
      </c>
      <c r="L73" s="368">
        <v>0</v>
      </c>
      <c r="M73" s="369">
        <v>0</v>
      </c>
      <c r="N73" s="370" t="s">
        <v>98</v>
      </c>
      <c r="O73" s="154">
        <v>0</v>
      </c>
      <c r="P73" s="368">
        <v>0</v>
      </c>
      <c r="Q73" s="369">
        <v>0</v>
      </c>
      <c r="R73" s="370">
        <v>0</v>
      </c>
      <c r="S73" s="371">
        <v>0</v>
      </c>
      <c r="T73" s="115">
        <v>0</v>
      </c>
      <c r="U73" s="114">
        <v>0</v>
      </c>
      <c r="V73" s="373">
        <v>0</v>
      </c>
      <c r="W73" s="112"/>
    </row>
    <row r="74" spans="1:23" ht="15" customHeight="1" x14ac:dyDescent="0.25">
      <c r="A74" s="86" t="s">
        <v>247</v>
      </c>
      <c r="B74" s="87" t="s">
        <v>247</v>
      </c>
      <c r="C74" s="154">
        <v>236</v>
      </c>
      <c r="D74" s="368">
        <v>281</v>
      </c>
      <c r="E74" s="368" t="s">
        <v>98</v>
      </c>
      <c r="F74" s="376">
        <v>521</v>
      </c>
      <c r="G74" s="154" t="s">
        <v>98</v>
      </c>
      <c r="H74" s="368">
        <v>262</v>
      </c>
      <c r="I74" s="369" t="s">
        <v>98</v>
      </c>
      <c r="J74" s="370">
        <v>508</v>
      </c>
      <c r="K74" s="154" t="s">
        <v>98</v>
      </c>
      <c r="L74" s="368">
        <v>339</v>
      </c>
      <c r="M74" s="369" t="s">
        <v>98</v>
      </c>
      <c r="N74" s="370">
        <v>613</v>
      </c>
      <c r="O74" s="154">
        <v>172</v>
      </c>
      <c r="P74" s="368">
        <v>165</v>
      </c>
      <c r="Q74" s="369">
        <v>0</v>
      </c>
      <c r="R74" s="370">
        <v>337</v>
      </c>
      <c r="S74" s="371" t="s">
        <v>98</v>
      </c>
      <c r="T74" s="115">
        <v>0.62977099236641221</v>
      </c>
      <c r="U74" s="114">
        <v>0</v>
      </c>
      <c r="V74" s="373">
        <v>0.66338582677165359</v>
      </c>
      <c r="W74" s="112"/>
    </row>
    <row r="75" spans="1:23" ht="15" customHeight="1" x14ac:dyDescent="0.25">
      <c r="A75" s="86" t="s">
        <v>173</v>
      </c>
      <c r="B75" s="122" t="s">
        <v>248</v>
      </c>
      <c r="C75" s="154" t="s">
        <v>98</v>
      </c>
      <c r="D75" s="368" t="s">
        <v>98</v>
      </c>
      <c r="E75" s="368">
        <v>0</v>
      </c>
      <c r="F75" s="376">
        <v>9</v>
      </c>
      <c r="G75" s="154">
        <v>0</v>
      </c>
      <c r="H75" s="368" t="s">
        <v>98</v>
      </c>
      <c r="I75" s="369">
        <v>0</v>
      </c>
      <c r="J75" s="370" t="s">
        <v>98</v>
      </c>
      <c r="K75" s="154" t="s">
        <v>98</v>
      </c>
      <c r="L75" s="368" t="s">
        <v>98</v>
      </c>
      <c r="M75" s="369">
        <v>0</v>
      </c>
      <c r="N75" s="370">
        <v>14</v>
      </c>
      <c r="O75" s="154">
        <v>0</v>
      </c>
      <c r="P75" s="368" t="s">
        <v>98</v>
      </c>
      <c r="Q75" s="369">
        <v>0</v>
      </c>
      <c r="R75" s="370" t="s">
        <v>98</v>
      </c>
      <c r="S75" s="371">
        <v>0</v>
      </c>
      <c r="T75" s="115" t="s">
        <v>98</v>
      </c>
      <c r="U75" s="114">
        <v>0</v>
      </c>
      <c r="V75" s="373" t="s">
        <v>98</v>
      </c>
      <c r="W75" s="112"/>
    </row>
    <row r="76" spans="1:23" ht="15" customHeight="1" x14ac:dyDescent="0.25">
      <c r="A76" s="86" t="s">
        <v>185</v>
      </c>
      <c r="B76" s="122" t="s">
        <v>249</v>
      </c>
      <c r="C76" s="154">
        <v>23</v>
      </c>
      <c r="D76" s="368">
        <v>27</v>
      </c>
      <c r="E76" s="368">
        <v>0</v>
      </c>
      <c r="F76" s="376">
        <v>50</v>
      </c>
      <c r="G76" s="154">
        <v>13</v>
      </c>
      <c r="H76" s="368">
        <v>8</v>
      </c>
      <c r="I76" s="369">
        <v>0</v>
      </c>
      <c r="J76" s="370">
        <v>21</v>
      </c>
      <c r="K76" s="154">
        <v>16</v>
      </c>
      <c r="L76" s="368">
        <v>25</v>
      </c>
      <c r="M76" s="369">
        <v>0</v>
      </c>
      <c r="N76" s="370">
        <v>41</v>
      </c>
      <c r="O76" s="154">
        <v>9</v>
      </c>
      <c r="P76" s="368">
        <v>6</v>
      </c>
      <c r="Q76" s="369">
        <v>0</v>
      </c>
      <c r="R76" s="370">
        <v>15</v>
      </c>
      <c r="S76" s="371">
        <v>0.69230769230769229</v>
      </c>
      <c r="T76" s="115">
        <v>0.75</v>
      </c>
      <c r="U76" s="114">
        <v>0</v>
      </c>
      <c r="V76" s="373">
        <v>0.7142857142857143</v>
      </c>
      <c r="W76" s="112"/>
    </row>
    <row r="77" spans="1:23" ht="15" customHeight="1" x14ac:dyDescent="0.25">
      <c r="A77" s="86" t="s">
        <v>185</v>
      </c>
      <c r="B77" s="122" t="s">
        <v>250</v>
      </c>
      <c r="C77" s="154" t="s">
        <v>98</v>
      </c>
      <c r="D77" s="368" t="s">
        <v>98</v>
      </c>
      <c r="E77" s="368">
        <v>0</v>
      </c>
      <c r="F77" s="376" t="s">
        <v>98</v>
      </c>
      <c r="G77" s="154" t="s">
        <v>98</v>
      </c>
      <c r="H77" s="368" t="s">
        <v>98</v>
      </c>
      <c r="I77" s="369">
        <v>0</v>
      </c>
      <c r="J77" s="370" t="s">
        <v>98</v>
      </c>
      <c r="K77" s="154" t="s">
        <v>98</v>
      </c>
      <c r="L77" s="368" t="s">
        <v>98</v>
      </c>
      <c r="M77" s="369">
        <v>0</v>
      </c>
      <c r="N77" s="370" t="s">
        <v>98</v>
      </c>
      <c r="O77" s="154" t="s">
        <v>98</v>
      </c>
      <c r="P77" s="368" t="s">
        <v>98</v>
      </c>
      <c r="Q77" s="369">
        <v>0</v>
      </c>
      <c r="R77" s="370" t="s">
        <v>98</v>
      </c>
      <c r="S77" s="371">
        <v>1</v>
      </c>
      <c r="T77" s="115">
        <v>0.5</v>
      </c>
      <c r="U77" s="114">
        <v>0</v>
      </c>
      <c r="V77" s="373">
        <v>0.75</v>
      </c>
      <c r="W77" s="112"/>
    </row>
    <row r="78" spans="1:23" ht="15" customHeight="1" x14ac:dyDescent="0.25">
      <c r="A78" s="86" t="s">
        <v>170</v>
      </c>
      <c r="B78" s="122" t="s">
        <v>251</v>
      </c>
      <c r="C78" s="154" t="s">
        <v>98</v>
      </c>
      <c r="D78" s="368" t="s">
        <v>98</v>
      </c>
      <c r="E78" s="368">
        <v>0</v>
      </c>
      <c r="F78" s="376">
        <v>5</v>
      </c>
      <c r="G78" s="154">
        <v>8</v>
      </c>
      <c r="H78" s="368">
        <v>0</v>
      </c>
      <c r="I78" s="369">
        <v>0</v>
      </c>
      <c r="J78" s="370">
        <v>8</v>
      </c>
      <c r="K78" s="154" t="s">
        <v>98</v>
      </c>
      <c r="L78" s="368" t="s">
        <v>98</v>
      </c>
      <c r="M78" s="369">
        <v>0</v>
      </c>
      <c r="N78" s="370">
        <v>7</v>
      </c>
      <c r="O78" s="154">
        <v>5</v>
      </c>
      <c r="P78" s="368">
        <v>0</v>
      </c>
      <c r="Q78" s="369">
        <v>0</v>
      </c>
      <c r="R78" s="370">
        <v>5</v>
      </c>
      <c r="S78" s="371">
        <v>0.625</v>
      </c>
      <c r="T78" s="115">
        <v>0</v>
      </c>
      <c r="U78" s="114">
        <v>0</v>
      </c>
      <c r="V78" s="373">
        <v>0.625</v>
      </c>
      <c r="W78" s="112"/>
    </row>
    <row r="79" spans="1:23" ht="15" customHeight="1" x14ac:dyDescent="0.25">
      <c r="A79" s="86" t="s">
        <v>185</v>
      </c>
      <c r="B79" s="122" t="s">
        <v>252</v>
      </c>
      <c r="C79" s="154">
        <v>31</v>
      </c>
      <c r="D79" s="368">
        <v>7</v>
      </c>
      <c r="E79" s="368">
        <v>0</v>
      </c>
      <c r="F79" s="376">
        <v>38</v>
      </c>
      <c r="G79" s="154" t="s">
        <v>98</v>
      </c>
      <c r="H79" s="368" t="s">
        <v>98</v>
      </c>
      <c r="I79" s="369">
        <v>0</v>
      </c>
      <c r="J79" s="370">
        <v>13</v>
      </c>
      <c r="K79" s="154">
        <v>32</v>
      </c>
      <c r="L79" s="368">
        <v>8</v>
      </c>
      <c r="M79" s="369">
        <v>0</v>
      </c>
      <c r="N79" s="370">
        <v>40</v>
      </c>
      <c r="O79" s="154" t="s">
        <v>98</v>
      </c>
      <c r="P79" s="368" t="s">
        <v>98</v>
      </c>
      <c r="Q79" s="369">
        <v>0</v>
      </c>
      <c r="R79" s="370">
        <v>9</v>
      </c>
      <c r="S79" s="371">
        <v>0.72727272727272729</v>
      </c>
      <c r="T79" s="115">
        <v>0.5</v>
      </c>
      <c r="U79" s="114">
        <v>0</v>
      </c>
      <c r="V79" s="373">
        <v>0.69230769230769229</v>
      </c>
      <c r="W79" s="112"/>
    </row>
    <row r="80" spans="1:23" ht="15" customHeight="1" x14ac:dyDescent="0.25">
      <c r="A80" s="86" t="s">
        <v>168</v>
      </c>
      <c r="B80" s="122" t="s">
        <v>253</v>
      </c>
      <c r="C80" s="154" t="s">
        <v>98</v>
      </c>
      <c r="D80" s="368">
        <v>0</v>
      </c>
      <c r="E80" s="368">
        <v>0</v>
      </c>
      <c r="F80" s="376" t="s">
        <v>98</v>
      </c>
      <c r="G80" s="154" t="s">
        <v>98</v>
      </c>
      <c r="H80" s="368">
        <v>0</v>
      </c>
      <c r="I80" s="369">
        <v>0</v>
      </c>
      <c r="J80" s="370" t="s">
        <v>98</v>
      </c>
      <c r="K80" s="154">
        <v>5</v>
      </c>
      <c r="L80" s="368">
        <v>0</v>
      </c>
      <c r="M80" s="369">
        <v>0</v>
      </c>
      <c r="N80" s="370">
        <v>5</v>
      </c>
      <c r="O80" s="154" t="s">
        <v>98</v>
      </c>
      <c r="P80" s="368">
        <v>0</v>
      </c>
      <c r="Q80" s="369">
        <v>0</v>
      </c>
      <c r="R80" s="370" t="s">
        <v>98</v>
      </c>
      <c r="S80" s="371">
        <v>1</v>
      </c>
      <c r="T80" s="115">
        <v>0</v>
      </c>
      <c r="U80" s="114">
        <v>0</v>
      </c>
      <c r="V80" s="373">
        <v>1</v>
      </c>
      <c r="W80" s="112"/>
    </row>
    <row r="81" spans="1:23" ht="15" customHeight="1" x14ac:dyDescent="0.25">
      <c r="A81" s="86" t="s">
        <v>170</v>
      </c>
      <c r="B81" s="123" t="s">
        <v>254</v>
      </c>
      <c r="C81" s="154">
        <v>0</v>
      </c>
      <c r="D81" s="368">
        <v>0</v>
      </c>
      <c r="E81" s="368">
        <v>0</v>
      </c>
      <c r="F81" s="376">
        <v>0</v>
      </c>
      <c r="G81" s="154">
        <v>0</v>
      </c>
      <c r="H81" s="368">
        <v>0</v>
      </c>
      <c r="I81" s="369">
        <v>0</v>
      </c>
      <c r="J81" s="370">
        <v>0</v>
      </c>
      <c r="K81" s="154" t="s">
        <v>98</v>
      </c>
      <c r="L81" s="368">
        <v>0</v>
      </c>
      <c r="M81" s="369">
        <v>0</v>
      </c>
      <c r="N81" s="370" t="s">
        <v>98</v>
      </c>
      <c r="O81" s="154">
        <v>0</v>
      </c>
      <c r="P81" s="368">
        <v>0</v>
      </c>
      <c r="Q81" s="369">
        <v>0</v>
      </c>
      <c r="R81" s="370">
        <v>0</v>
      </c>
      <c r="S81" s="371">
        <v>0</v>
      </c>
      <c r="T81" s="115">
        <v>0</v>
      </c>
      <c r="U81" s="114">
        <v>0</v>
      </c>
      <c r="V81" s="373">
        <v>0</v>
      </c>
      <c r="W81" s="112"/>
    </row>
    <row r="82" spans="1:23" ht="15" customHeight="1" x14ac:dyDescent="0.25">
      <c r="A82" s="86" t="s">
        <v>170</v>
      </c>
      <c r="B82" s="123" t="s">
        <v>255</v>
      </c>
      <c r="C82" s="154" t="s">
        <v>98</v>
      </c>
      <c r="D82" s="368" t="s">
        <v>98</v>
      </c>
      <c r="E82" s="368">
        <v>0</v>
      </c>
      <c r="F82" s="376">
        <v>9</v>
      </c>
      <c r="G82" s="154">
        <v>0</v>
      </c>
      <c r="H82" s="368">
        <v>0</v>
      </c>
      <c r="I82" s="369">
        <v>0</v>
      </c>
      <c r="J82" s="370">
        <v>0</v>
      </c>
      <c r="K82" s="154" t="s">
        <v>98</v>
      </c>
      <c r="L82" s="368" t="s">
        <v>98</v>
      </c>
      <c r="M82" s="369">
        <v>0</v>
      </c>
      <c r="N82" s="370">
        <v>9</v>
      </c>
      <c r="O82" s="154">
        <v>0</v>
      </c>
      <c r="P82" s="368">
        <v>0</v>
      </c>
      <c r="Q82" s="369">
        <v>0</v>
      </c>
      <c r="R82" s="370">
        <v>0</v>
      </c>
      <c r="S82" s="371">
        <v>0</v>
      </c>
      <c r="T82" s="115">
        <v>0</v>
      </c>
      <c r="U82" s="114">
        <v>0</v>
      </c>
      <c r="V82" s="373">
        <v>0</v>
      </c>
      <c r="W82" s="112"/>
    </row>
    <row r="83" spans="1:23" ht="15" customHeight="1" x14ac:dyDescent="0.25">
      <c r="A83" s="86" t="s">
        <v>188</v>
      </c>
      <c r="B83" s="123" t="s">
        <v>256</v>
      </c>
      <c r="C83" s="154">
        <v>0</v>
      </c>
      <c r="D83" s="368" t="s">
        <v>98</v>
      </c>
      <c r="E83" s="368" t="s">
        <v>98</v>
      </c>
      <c r="F83" s="376">
        <v>39</v>
      </c>
      <c r="G83" s="154">
        <v>0</v>
      </c>
      <c r="H83" s="368">
        <v>9</v>
      </c>
      <c r="I83" s="369">
        <v>0</v>
      </c>
      <c r="J83" s="370">
        <v>9</v>
      </c>
      <c r="K83" s="154">
        <v>0</v>
      </c>
      <c r="L83" s="368" t="s">
        <v>98</v>
      </c>
      <c r="M83" s="369" t="s">
        <v>98</v>
      </c>
      <c r="N83" s="370">
        <v>37</v>
      </c>
      <c r="O83" s="154">
        <v>0</v>
      </c>
      <c r="P83" s="368">
        <v>0</v>
      </c>
      <c r="Q83" s="369">
        <v>0</v>
      </c>
      <c r="R83" s="370">
        <v>0</v>
      </c>
      <c r="S83" s="371">
        <v>0</v>
      </c>
      <c r="T83" s="115">
        <v>0</v>
      </c>
      <c r="U83" s="114">
        <v>0</v>
      </c>
      <c r="V83" s="373">
        <v>0</v>
      </c>
      <c r="W83" s="112"/>
    </row>
    <row r="84" spans="1:23" ht="15" customHeight="1" x14ac:dyDescent="0.25">
      <c r="A84" s="86" t="s">
        <v>185</v>
      </c>
      <c r="B84" s="123" t="s">
        <v>257</v>
      </c>
      <c r="C84" s="154">
        <v>161</v>
      </c>
      <c r="D84" s="368">
        <v>212</v>
      </c>
      <c r="E84" s="368">
        <v>7</v>
      </c>
      <c r="F84" s="376">
        <v>380</v>
      </c>
      <c r="G84" s="154">
        <v>9</v>
      </c>
      <c r="H84" s="368">
        <v>8</v>
      </c>
      <c r="I84" s="369">
        <v>0</v>
      </c>
      <c r="J84" s="370">
        <v>17</v>
      </c>
      <c r="K84" s="154">
        <v>152</v>
      </c>
      <c r="L84" s="368">
        <v>204</v>
      </c>
      <c r="M84" s="369">
        <v>7</v>
      </c>
      <c r="N84" s="370">
        <v>363</v>
      </c>
      <c r="O84" s="154">
        <v>0</v>
      </c>
      <c r="P84" s="368">
        <v>0</v>
      </c>
      <c r="Q84" s="369">
        <v>0</v>
      </c>
      <c r="R84" s="370">
        <v>0</v>
      </c>
      <c r="S84" s="371">
        <v>0</v>
      </c>
      <c r="T84" s="115">
        <v>0</v>
      </c>
      <c r="U84" s="114">
        <v>0</v>
      </c>
      <c r="V84" s="373">
        <v>0</v>
      </c>
      <c r="W84" s="112"/>
    </row>
    <row r="85" spans="1:23" ht="15" customHeight="1" x14ac:dyDescent="0.25">
      <c r="A85" s="86" t="s">
        <v>178</v>
      </c>
      <c r="B85" s="122" t="s">
        <v>258</v>
      </c>
      <c r="C85" s="154">
        <v>0</v>
      </c>
      <c r="D85" s="368" t="s">
        <v>98</v>
      </c>
      <c r="E85" s="368">
        <v>0</v>
      </c>
      <c r="F85" s="376" t="s">
        <v>98</v>
      </c>
      <c r="G85" s="154">
        <v>0</v>
      </c>
      <c r="H85" s="368" t="s">
        <v>98</v>
      </c>
      <c r="I85" s="369">
        <v>0</v>
      </c>
      <c r="J85" s="370" t="s">
        <v>98</v>
      </c>
      <c r="K85" s="154">
        <v>0</v>
      </c>
      <c r="L85" s="368">
        <v>15</v>
      </c>
      <c r="M85" s="369">
        <v>0</v>
      </c>
      <c r="N85" s="370">
        <v>15</v>
      </c>
      <c r="O85" s="154">
        <v>0</v>
      </c>
      <c r="P85" s="368" t="s">
        <v>98</v>
      </c>
      <c r="Q85" s="369">
        <v>0</v>
      </c>
      <c r="R85" s="370" t="s">
        <v>98</v>
      </c>
      <c r="S85" s="371">
        <v>0</v>
      </c>
      <c r="T85" s="115">
        <v>1</v>
      </c>
      <c r="U85" s="114">
        <v>0</v>
      </c>
      <c r="V85" s="373">
        <v>1</v>
      </c>
      <c r="W85" s="112"/>
    </row>
    <row r="86" spans="1:23" ht="15" customHeight="1" x14ac:dyDescent="0.25">
      <c r="A86" s="86" t="s">
        <v>221</v>
      </c>
      <c r="B86" s="122" t="s">
        <v>259</v>
      </c>
      <c r="C86" s="154" t="s">
        <v>98</v>
      </c>
      <c r="D86" s="368">
        <v>0</v>
      </c>
      <c r="E86" s="368">
        <v>0</v>
      </c>
      <c r="F86" s="376" t="s">
        <v>98</v>
      </c>
      <c r="G86" s="154">
        <v>0</v>
      </c>
      <c r="H86" s="368">
        <v>0</v>
      </c>
      <c r="I86" s="369">
        <v>0</v>
      </c>
      <c r="J86" s="370">
        <v>0</v>
      </c>
      <c r="K86" s="154" t="s">
        <v>98</v>
      </c>
      <c r="L86" s="368">
        <v>0</v>
      </c>
      <c r="M86" s="369">
        <v>0</v>
      </c>
      <c r="N86" s="370" t="s">
        <v>98</v>
      </c>
      <c r="O86" s="154">
        <v>0</v>
      </c>
      <c r="P86" s="368">
        <v>0</v>
      </c>
      <c r="Q86" s="369">
        <v>0</v>
      </c>
      <c r="R86" s="370">
        <v>0</v>
      </c>
      <c r="S86" s="371">
        <v>0</v>
      </c>
      <c r="T86" s="115">
        <v>0</v>
      </c>
      <c r="U86" s="114">
        <v>0</v>
      </c>
      <c r="V86" s="373">
        <v>0</v>
      </c>
      <c r="W86" s="112"/>
    </row>
    <row r="87" spans="1:23" ht="15" customHeight="1" x14ac:dyDescent="0.25">
      <c r="A87" s="86" t="s">
        <v>178</v>
      </c>
      <c r="B87" s="122" t="s">
        <v>260</v>
      </c>
      <c r="C87" s="154" t="s">
        <v>98</v>
      </c>
      <c r="D87" s="368" t="s">
        <v>98</v>
      </c>
      <c r="E87" s="368">
        <v>0</v>
      </c>
      <c r="F87" s="376">
        <v>33</v>
      </c>
      <c r="G87" s="154" t="s">
        <v>98</v>
      </c>
      <c r="H87" s="368" t="s">
        <v>98</v>
      </c>
      <c r="I87" s="369">
        <v>0</v>
      </c>
      <c r="J87" s="370">
        <v>11</v>
      </c>
      <c r="K87" s="154">
        <v>5</v>
      </c>
      <c r="L87" s="368">
        <v>43</v>
      </c>
      <c r="M87" s="369">
        <v>0</v>
      </c>
      <c r="N87" s="370">
        <v>48</v>
      </c>
      <c r="O87" s="154" t="s">
        <v>98</v>
      </c>
      <c r="P87" s="368" t="s">
        <v>98</v>
      </c>
      <c r="Q87" s="369">
        <v>0</v>
      </c>
      <c r="R87" s="370">
        <v>9</v>
      </c>
      <c r="S87" s="371">
        <v>1</v>
      </c>
      <c r="T87" s="115">
        <v>0.77777777777777779</v>
      </c>
      <c r="U87" s="114">
        <v>0</v>
      </c>
      <c r="V87" s="373">
        <v>0.81818181818181823</v>
      </c>
      <c r="W87" s="112"/>
    </row>
    <row r="88" spans="1:23" ht="15" customHeight="1" x14ac:dyDescent="0.25">
      <c r="A88" s="86" t="s">
        <v>185</v>
      </c>
      <c r="B88" s="122" t="s">
        <v>261</v>
      </c>
      <c r="C88" s="154">
        <v>19</v>
      </c>
      <c r="D88" s="368">
        <v>15</v>
      </c>
      <c r="E88" s="368">
        <v>0</v>
      </c>
      <c r="F88" s="376">
        <v>34</v>
      </c>
      <c r="G88" s="154">
        <v>24</v>
      </c>
      <c r="H88" s="368">
        <v>13</v>
      </c>
      <c r="I88" s="369">
        <v>0</v>
      </c>
      <c r="J88" s="370">
        <v>37</v>
      </c>
      <c r="K88" s="154">
        <v>17</v>
      </c>
      <c r="L88" s="368">
        <v>11</v>
      </c>
      <c r="M88" s="369">
        <v>0</v>
      </c>
      <c r="N88" s="370">
        <v>28</v>
      </c>
      <c r="O88" s="154">
        <v>22</v>
      </c>
      <c r="P88" s="368">
        <v>9</v>
      </c>
      <c r="Q88" s="369">
        <v>0</v>
      </c>
      <c r="R88" s="370">
        <v>31</v>
      </c>
      <c r="S88" s="371">
        <v>0.91666666666666663</v>
      </c>
      <c r="T88" s="115">
        <v>0.69230769230769229</v>
      </c>
      <c r="U88" s="114">
        <v>0</v>
      </c>
      <c r="V88" s="373">
        <v>0.83783783783783783</v>
      </c>
      <c r="W88" s="112"/>
    </row>
    <row r="89" spans="1:23" ht="15" customHeight="1" x14ac:dyDescent="0.25">
      <c r="A89" s="86" t="s">
        <v>232</v>
      </c>
      <c r="B89" s="122" t="s">
        <v>262</v>
      </c>
      <c r="C89" s="154" t="s">
        <v>98</v>
      </c>
      <c r="D89" s="368" t="s">
        <v>98</v>
      </c>
      <c r="E89" s="368">
        <v>0</v>
      </c>
      <c r="F89" s="376">
        <v>5</v>
      </c>
      <c r="G89" s="154">
        <v>0</v>
      </c>
      <c r="H89" s="368">
        <v>0</v>
      </c>
      <c r="I89" s="369">
        <v>0</v>
      </c>
      <c r="J89" s="370">
        <v>0</v>
      </c>
      <c r="K89" s="154" t="s">
        <v>98</v>
      </c>
      <c r="L89" s="368" t="s">
        <v>98</v>
      </c>
      <c r="M89" s="369">
        <v>0</v>
      </c>
      <c r="N89" s="370">
        <v>5</v>
      </c>
      <c r="O89" s="154">
        <v>0</v>
      </c>
      <c r="P89" s="368">
        <v>0</v>
      </c>
      <c r="Q89" s="369">
        <v>0</v>
      </c>
      <c r="R89" s="370">
        <v>0</v>
      </c>
      <c r="S89" s="371">
        <v>0</v>
      </c>
      <c r="T89" s="115">
        <v>0</v>
      </c>
      <c r="U89" s="114">
        <v>0</v>
      </c>
      <c r="V89" s="373">
        <v>0</v>
      </c>
      <c r="W89" s="112"/>
    </row>
    <row r="90" spans="1:23" ht="15" customHeight="1" x14ac:dyDescent="0.25">
      <c r="A90" s="86" t="s">
        <v>247</v>
      </c>
      <c r="B90" s="122" t="s">
        <v>263</v>
      </c>
      <c r="C90" s="154" t="s">
        <v>98</v>
      </c>
      <c r="D90" s="368" t="s">
        <v>98</v>
      </c>
      <c r="E90" s="368">
        <v>0</v>
      </c>
      <c r="F90" s="376">
        <v>9</v>
      </c>
      <c r="G90" s="154">
        <v>11</v>
      </c>
      <c r="H90" s="368">
        <v>20</v>
      </c>
      <c r="I90" s="369">
        <v>0</v>
      </c>
      <c r="J90" s="370">
        <v>31</v>
      </c>
      <c r="K90" s="154">
        <v>6</v>
      </c>
      <c r="L90" s="368">
        <v>15</v>
      </c>
      <c r="M90" s="369">
        <v>0</v>
      </c>
      <c r="N90" s="370">
        <v>21</v>
      </c>
      <c r="O90" s="154">
        <v>9</v>
      </c>
      <c r="P90" s="368">
        <v>15</v>
      </c>
      <c r="Q90" s="369">
        <v>0</v>
      </c>
      <c r="R90" s="370">
        <v>24</v>
      </c>
      <c r="S90" s="371">
        <v>0.81818181818181823</v>
      </c>
      <c r="T90" s="115">
        <v>0.75</v>
      </c>
      <c r="U90" s="114">
        <v>0</v>
      </c>
      <c r="V90" s="373">
        <v>0.77419354838709675</v>
      </c>
      <c r="W90" s="112"/>
    </row>
    <row r="91" spans="1:23" ht="15" customHeight="1" x14ac:dyDescent="0.25">
      <c r="A91" s="86" t="s">
        <v>247</v>
      </c>
      <c r="B91" s="122" t="s">
        <v>264</v>
      </c>
      <c r="C91" s="154">
        <v>6</v>
      </c>
      <c r="D91" s="368">
        <v>11</v>
      </c>
      <c r="E91" s="368">
        <v>0</v>
      </c>
      <c r="F91" s="376">
        <v>17</v>
      </c>
      <c r="G91" s="154">
        <v>0</v>
      </c>
      <c r="H91" s="368">
        <v>0</v>
      </c>
      <c r="I91" s="369">
        <v>0</v>
      </c>
      <c r="J91" s="370">
        <v>0</v>
      </c>
      <c r="K91" s="154">
        <v>9</v>
      </c>
      <c r="L91" s="368">
        <v>11</v>
      </c>
      <c r="M91" s="369">
        <v>0</v>
      </c>
      <c r="N91" s="370">
        <v>20</v>
      </c>
      <c r="O91" s="154">
        <v>0</v>
      </c>
      <c r="P91" s="368">
        <v>0</v>
      </c>
      <c r="Q91" s="369">
        <v>0</v>
      </c>
      <c r="R91" s="370">
        <v>0</v>
      </c>
      <c r="S91" s="371">
        <v>0</v>
      </c>
      <c r="T91" s="115">
        <v>0</v>
      </c>
      <c r="U91" s="114">
        <v>0</v>
      </c>
      <c r="V91" s="373">
        <v>0</v>
      </c>
      <c r="W91" s="112"/>
    </row>
    <row r="92" spans="1:23" ht="15" customHeight="1" x14ac:dyDescent="0.25">
      <c r="A92" s="86" t="s">
        <v>168</v>
      </c>
      <c r="B92" s="122" t="s">
        <v>265</v>
      </c>
      <c r="C92" s="154">
        <v>83</v>
      </c>
      <c r="D92" s="368" t="s">
        <v>98</v>
      </c>
      <c r="E92" s="368" t="s">
        <v>98</v>
      </c>
      <c r="F92" s="376">
        <v>136</v>
      </c>
      <c r="G92" s="154">
        <v>96</v>
      </c>
      <c r="H92" s="368" t="s">
        <v>98</v>
      </c>
      <c r="I92" s="369" t="s">
        <v>98</v>
      </c>
      <c r="J92" s="370">
        <v>168</v>
      </c>
      <c r="K92" s="154">
        <v>84</v>
      </c>
      <c r="L92" s="368">
        <v>55</v>
      </c>
      <c r="M92" s="369">
        <v>0</v>
      </c>
      <c r="N92" s="370">
        <v>139</v>
      </c>
      <c r="O92" s="154">
        <v>71</v>
      </c>
      <c r="P92" s="368" t="s">
        <v>98</v>
      </c>
      <c r="Q92" s="369" t="s">
        <v>98</v>
      </c>
      <c r="R92" s="370">
        <v>123</v>
      </c>
      <c r="S92" s="371">
        <v>0.73958333333333337</v>
      </c>
      <c r="T92" s="115">
        <v>0.71830985915492962</v>
      </c>
      <c r="U92" s="114">
        <v>1</v>
      </c>
      <c r="V92" s="373">
        <v>0.7321428571428571</v>
      </c>
      <c r="W92" s="112"/>
    </row>
    <row r="93" spans="1:23" ht="15" customHeight="1" x14ac:dyDescent="0.25">
      <c r="A93" s="86" t="s">
        <v>185</v>
      </c>
      <c r="B93" s="87" t="s">
        <v>266</v>
      </c>
      <c r="C93" s="154">
        <v>0</v>
      </c>
      <c r="D93" s="368">
        <v>0</v>
      </c>
      <c r="E93" s="368">
        <v>0</v>
      </c>
      <c r="F93" s="376">
        <v>0</v>
      </c>
      <c r="G93" s="154">
        <v>0</v>
      </c>
      <c r="H93" s="368">
        <v>0</v>
      </c>
      <c r="I93" s="369">
        <v>0</v>
      </c>
      <c r="J93" s="370">
        <v>0</v>
      </c>
      <c r="K93" s="154">
        <v>0</v>
      </c>
      <c r="L93" s="368">
        <v>0</v>
      </c>
      <c r="M93" s="369">
        <v>0</v>
      </c>
      <c r="N93" s="370">
        <v>0</v>
      </c>
      <c r="O93" s="154">
        <v>0</v>
      </c>
      <c r="P93" s="368">
        <v>0</v>
      </c>
      <c r="Q93" s="369">
        <v>0</v>
      </c>
      <c r="R93" s="370">
        <v>0</v>
      </c>
      <c r="S93" s="371">
        <v>0</v>
      </c>
      <c r="T93" s="115">
        <v>0</v>
      </c>
      <c r="U93" s="114">
        <v>0</v>
      </c>
      <c r="V93" s="373">
        <v>0</v>
      </c>
      <c r="W93" s="112"/>
    </row>
    <row r="94" spans="1:23" ht="15" customHeight="1" x14ac:dyDescent="0.25">
      <c r="A94" s="86" t="s">
        <v>178</v>
      </c>
      <c r="B94" s="122" t="s">
        <v>267</v>
      </c>
      <c r="C94" s="154">
        <v>0</v>
      </c>
      <c r="D94" s="368" t="s">
        <v>98</v>
      </c>
      <c r="E94" s="368">
        <v>0</v>
      </c>
      <c r="F94" s="376" t="s">
        <v>98</v>
      </c>
      <c r="G94" s="154">
        <v>0</v>
      </c>
      <c r="H94" s="368">
        <v>0</v>
      </c>
      <c r="I94" s="369">
        <v>0</v>
      </c>
      <c r="J94" s="370">
        <v>0</v>
      </c>
      <c r="K94" s="154">
        <v>0</v>
      </c>
      <c r="L94" s="368" t="s">
        <v>98</v>
      </c>
      <c r="M94" s="369">
        <v>0</v>
      </c>
      <c r="N94" s="370" t="s">
        <v>98</v>
      </c>
      <c r="O94" s="154">
        <v>0</v>
      </c>
      <c r="P94" s="368">
        <v>0</v>
      </c>
      <c r="Q94" s="369">
        <v>0</v>
      </c>
      <c r="R94" s="370">
        <v>0</v>
      </c>
      <c r="S94" s="371">
        <v>0</v>
      </c>
      <c r="T94" s="115">
        <v>0</v>
      </c>
      <c r="U94" s="114">
        <v>0</v>
      </c>
      <c r="V94" s="373">
        <v>0</v>
      </c>
      <c r="W94" s="112"/>
    </row>
    <row r="95" spans="1:23" ht="15" customHeight="1" x14ac:dyDescent="0.25">
      <c r="A95" s="86" t="s">
        <v>200</v>
      </c>
      <c r="B95" s="122" t="s">
        <v>268</v>
      </c>
      <c r="C95" s="154">
        <v>55</v>
      </c>
      <c r="D95" s="368" t="s">
        <v>98</v>
      </c>
      <c r="E95" s="368" t="s">
        <v>98</v>
      </c>
      <c r="F95" s="376">
        <v>105</v>
      </c>
      <c r="G95" s="154">
        <v>35</v>
      </c>
      <c r="H95" s="368">
        <v>48</v>
      </c>
      <c r="I95" s="369">
        <v>0</v>
      </c>
      <c r="J95" s="370">
        <v>83</v>
      </c>
      <c r="K95" s="154">
        <v>54</v>
      </c>
      <c r="L95" s="368" t="s">
        <v>98</v>
      </c>
      <c r="M95" s="369" t="s">
        <v>98</v>
      </c>
      <c r="N95" s="370">
        <v>95</v>
      </c>
      <c r="O95" s="154">
        <v>27</v>
      </c>
      <c r="P95" s="368">
        <v>31</v>
      </c>
      <c r="Q95" s="369">
        <v>0</v>
      </c>
      <c r="R95" s="370">
        <v>58</v>
      </c>
      <c r="S95" s="371">
        <v>0.77142857142857146</v>
      </c>
      <c r="T95" s="115">
        <v>0.64583333333333337</v>
      </c>
      <c r="U95" s="114">
        <v>0</v>
      </c>
      <c r="V95" s="373">
        <v>0.6987951807228916</v>
      </c>
      <c r="W95" s="112"/>
    </row>
    <row r="96" spans="1:23" ht="15" customHeight="1" x14ac:dyDescent="0.25">
      <c r="A96" s="86" t="s">
        <v>211</v>
      </c>
      <c r="B96" s="122" t="s">
        <v>269</v>
      </c>
      <c r="C96" s="154">
        <v>0</v>
      </c>
      <c r="D96" s="368" t="s">
        <v>98</v>
      </c>
      <c r="E96" s="368">
        <v>0</v>
      </c>
      <c r="F96" s="376" t="s">
        <v>98</v>
      </c>
      <c r="G96" s="154">
        <v>0</v>
      </c>
      <c r="H96" s="368" t="s">
        <v>98</v>
      </c>
      <c r="I96" s="369">
        <v>0</v>
      </c>
      <c r="J96" s="370" t="s">
        <v>98</v>
      </c>
      <c r="K96" s="154">
        <v>0</v>
      </c>
      <c r="L96" s="368" t="s">
        <v>98</v>
      </c>
      <c r="M96" s="369">
        <v>0</v>
      </c>
      <c r="N96" s="370" t="s">
        <v>98</v>
      </c>
      <c r="O96" s="154">
        <v>0</v>
      </c>
      <c r="P96" s="368">
        <v>0</v>
      </c>
      <c r="Q96" s="369">
        <v>0</v>
      </c>
      <c r="R96" s="370">
        <v>0</v>
      </c>
      <c r="S96" s="371">
        <v>0</v>
      </c>
      <c r="T96" s="115">
        <v>0</v>
      </c>
      <c r="U96" s="114">
        <v>0</v>
      </c>
      <c r="V96" s="373">
        <v>0</v>
      </c>
      <c r="W96" s="112"/>
    </row>
    <row r="97" spans="1:23" ht="15" customHeight="1" x14ac:dyDescent="0.25">
      <c r="A97" s="86" t="s">
        <v>244</v>
      </c>
      <c r="B97" s="122" t="s">
        <v>270</v>
      </c>
      <c r="C97" s="154" t="s">
        <v>98</v>
      </c>
      <c r="D97" s="368">
        <v>0</v>
      </c>
      <c r="E97" s="368">
        <v>0</v>
      </c>
      <c r="F97" s="376" t="s">
        <v>98</v>
      </c>
      <c r="G97" s="154" t="s">
        <v>98</v>
      </c>
      <c r="H97" s="368" t="s">
        <v>98</v>
      </c>
      <c r="I97" s="369">
        <v>0</v>
      </c>
      <c r="J97" s="370" t="s">
        <v>98</v>
      </c>
      <c r="K97" s="154" t="s">
        <v>98</v>
      </c>
      <c r="L97" s="368" t="s">
        <v>98</v>
      </c>
      <c r="M97" s="369">
        <v>0</v>
      </c>
      <c r="N97" s="370">
        <v>6</v>
      </c>
      <c r="O97" s="154">
        <v>0</v>
      </c>
      <c r="P97" s="368">
        <v>0</v>
      </c>
      <c r="Q97" s="369">
        <v>0</v>
      </c>
      <c r="R97" s="370">
        <v>0</v>
      </c>
      <c r="S97" s="371">
        <v>0</v>
      </c>
      <c r="T97" s="115">
        <v>0</v>
      </c>
      <c r="U97" s="114">
        <v>0</v>
      </c>
      <c r="V97" s="373">
        <v>0</v>
      </c>
      <c r="W97" s="112"/>
    </row>
    <row r="98" spans="1:23" ht="15" customHeight="1" x14ac:dyDescent="0.25">
      <c r="A98" s="86" t="s">
        <v>221</v>
      </c>
      <c r="B98" s="122" t="s">
        <v>271</v>
      </c>
      <c r="C98" s="154">
        <v>0</v>
      </c>
      <c r="D98" s="368" t="s">
        <v>98</v>
      </c>
      <c r="E98" s="368">
        <v>0</v>
      </c>
      <c r="F98" s="376" t="s">
        <v>98</v>
      </c>
      <c r="G98" s="154">
        <v>0</v>
      </c>
      <c r="H98" s="368" t="s">
        <v>98</v>
      </c>
      <c r="I98" s="369">
        <v>0</v>
      </c>
      <c r="J98" s="370" t="s">
        <v>98</v>
      </c>
      <c r="K98" s="154">
        <v>0</v>
      </c>
      <c r="L98" s="368" t="s">
        <v>98</v>
      </c>
      <c r="M98" s="369">
        <v>0</v>
      </c>
      <c r="N98" s="370" t="s">
        <v>98</v>
      </c>
      <c r="O98" s="154">
        <v>0</v>
      </c>
      <c r="P98" s="368" t="s">
        <v>98</v>
      </c>
      <c r="Q98" s="369">
        <v>0</v>
      </c>
      <c r="R98" s="370" t="s">
        <v>98</v>
      </c>
      <c r="S98" s="371">
        <v>0</v>
      </c>
      <c r="T98" s="115">
        <v>1</v>
      </c>
      <c r="U98" s="114">
        <v>0</v>
      </c>
      <c r="V98" s="373">
        <v>1</v>
      </c>
      <c r="W98" s="112"/>
    </row>
    <row r="99" spans="1:23" ht="15" customHeight="1" x14ac:dyDescent="0.25">
      <c r="A99" s="86" t="s">
        <v>170</v>
      </c>
      <c r="B99" s="122" t="s">
        <v>272</v>
      </c>
      <c r="C99" s="154">
        <v>516</v>
      </c>
      <c r="D99" s="368" t="s">
        <v>98</v>
      </c>
      <c r="E99" s="368" t="s">
        <v>98</v>
      </c>
      <c r="F99" s="376">
        <v>604</v>
      </c>
      <c r="G99" s="154">
        <v>567</v>
      </c>
      <c r="H99" s="368">
        <v>93</v>
      </c>
      <c r="I99" s="369">
        <v>0</v>
      </c>
      <c r="J99" s="370">
        <v>660</v>
      </c>
      <c r="K99" s="154">
        <v>654</v>
      </c>
      <c r="L99" s="368">
        <v>95</v>
      </c>
      <c r="M99" s="369">
        <v>5</v>
      </c>
      <c r="N99" s="370">
        <v>754</v>
      </c>
      <c r="O99" s="154">
        <v>451</v>
      </c>
      <c r="P99" s="368">
        <v>66</v>
      </c>
      <c r="Q99" s="369">
        <v>0</v>
      </c>
      <c r="R99" s="370">
        <v>517</v>
      </c>
      <c r="S99" s="371">
        <v>0.79541446208112876</v>
      </c>
      <c r="T99" s="115">
        <v>0.70967741935483875</v>
      </c>
      <c r="U99" s="114">
        <v>0</v>
      </c>
      <c r="V99" s="373">
        <v>0.78333333333333333</v>
      </c>
      <c r="W99" s="112"/>
    </row>
    <row r="100" spans="1:23" ht="15" customHeight="1" x14ac:dyDescent="0.25">
      <c r="A100" s="86" t="s">
        <v>170</v>
      </c>
      <c r="B100" s="122" t="s">
        <v>273</v>
      </c>
      <c r="C100" s="154">
        <v>141</v>
      </c>
      <c r="D100" s="368">
        <v>14</v>
      </c>
      <c r="E100" s="368">
        <v>0</v>
      </c>
      <c r="F100" s="376">
        <v>155</v>
      </c>
      <c r="G100" s="154">
        <v>138</v>
      </c>
      <c r="H100" s="368">
        <v>6</v>
      </c>
      <c r="I100" s="369">
        <v>0</v>
      </c>
      <c r="J100" s="370">
        <v>144</v>
      </c>
      <c r="K100" s="154">
        <v>205</v>
      </c>
      <c r="L100" s="368">
        <v>20</v>
      </c>
      <c r="M100" s="369">
        <v>0</v>
      </c>
      <c r="N100" s="370">
        <v>225</v>
      </c>
      <c r="O100" s="154" t="s">
        <v>98</v>
      </c>
      <c r="P100" s="368" t="s">
        <v>98</v>
      </c>
      <c r="Q100" s="369">
        <v>0</v>
      </c>
      <c r="R100" s="370">
        <v>95</v>
      </c>
      <c r="S100" s="371">
        <v>0.66666666666666663</v>
      </c>
      <c r="T100" s="115">
        <v>0.5</v>
      </c>
      <c r="U100" s="114">
        <v>0</v>
      </c>
      <c r="V100" s="373">
        <v>0.65972222222222221</v>
      </c>
      <c r="W100" s="112"/>
    </row>
    <row r="101" spans="1:23" ht="15" customHeight="1" x14ac:dyDescent="0.25">
      <c r="A101" s="86" t="s">
        <v>170</v>
      </c>
      <c r="B101" s="122" t="s">
        <v>274</v>
      </c>
      <c r="C101" s="154">
        <v>1406</v>
      </c>
      <c r="D101" s="368">
        <v>300</v>
      </c>
      <c r="E101" s="368">
        <v>28</v>
      </c>
      <c r="F101" s="376">
        <v>1734</v>
      </c>
      <c r="G101" s="154">
        <v>1365</v>
      </c>
      <c r="H101" s="368" t="s">
        <v>98</v>
      </c>
      <c r="I101" s="369" t="s">
        <v>98</v>
      </c>
      <c r="J101" s="370">
        <v>1655</v>
      </c>
      <c r="K101" s="154">
        <v>1426</v>
      </c>
      <c r="L101" s="368">
        <v>310</v>
      </c>
      <c r="M101" s="369">
        <v>26</v>
      </c>
      <c r="N101" s="370">
        <v>1762</v>
      </c>
      <c r="O101" s="154">
        <v>1020</v>
      </c>
      <c r="P101" s="368" t="s">
        <v>98</v>
      </c>
      <c r="Q101" s="369" t="s">
        <v>98</v>
      </c>
      <c r="R101" s="370">
        <v>1231</v>
      </c>
      <c r="S101" s="371">
        <v>0.74725274725274726</v>
      </c>
      <c r="T101" s="115">
        <v>0.72916666666666663</v>
      </c>
      <c r="U101" s="114">
        <v>0.5</v>
      </c>
      <c r="V101" s="373">
        <v>0.74380664652567974</v>
      </c>
      <c r="W101" s="112"/>
    </row>
    <row r="102" spans="1:23" ht="15" customHeight="1" x14ac:dyDescent="0.25">
      <c r="A102" s="86" t="s">
        <v>170</v>
      </c>
      <c r="B102" s="122" t="s">
        <v>275</v>
      </c>
      <c r="C102" s="154">
        <v>145</v>
      </c>
      <c r="D102" s="368">
        <v>35</v>
      </c>
      <c r="E102" s="368">
        <v>6</v>
      </c>
      <c r="F102" s="376">
        <v>186</v>
      </c>
      <c r="G102" s="154">
        <v>100</v>
      </c>
      <c r="H102" s="368" t="s">
        <v>98</v>
      </c>
      <c r="I102" s="369" t="s">
        <v>98</v>
      </c>
      <c r="J102" s="370">
        <v>134</v>
      </c>
      <c r="K102" s="154">
        <v>186</v>
      </c>
      <c r="L102" s="368">
        <v>43</v>
      </c>
      <c r="M102" s="369">
        <v>6</v>
      </c>
      <c r="N102" s="370">
        <v>235</v>
      </c>
      <c r="O102" s="154">
        <v>81</v>
      </c>
      <c r="P102" s="368" t="s">
        <v>98</v>
      </c>
      <c r="Q102" s="369" t="s">
        <v>98</v>
      </c>
      <c r="R102" s="370">
        <v>104</v>
      </c>
      <c r="S102" s="371">
        <v>0.81</v>
      </c>
      <c r="T102" s="115">
        <v>0.66666666666666663</v>
      </c>
      <c r="U102" s="114">
        <v>1</v>
      </c>
      <c r="V102" s="373">
        <v>0.77611940298507465</v>
      </c>
      <c r="W102" s="112"/>
    </row>
    <row r="103" spans="1:23" ht="15" customHeight="1" x14ac:dyDescent="0.25">
      <c r="A103" s="86" t="s">
        <v>173</v>
      </c>
      <c r="B103" s="122" t="s">
        <v>276</v>
      </c>
      <c r="C103" s="154" t="s">
        <v>98</v>
      </c>
      <c r="D103" s="368" t="s">
        <v>98</v>
      </c>
      <c r="E103" s="368">
        <v>0</v>
      </c>
      <c r="F103" s="376">
        <v>5</v>
      </c>
      <c r="G103" s="154" t="s">
        <v>98</v>
      </c>
      <c r="H103" s="368" t="s">
        <v>98</v>
      </c>
      <c r="I103" s="369">
        <v>0</v>
      </c>
      <c r="J103" s="370">
        <v>7</v>
      </c>
      <c r="K103" s="154" t="s">
        <v>98</v>
      </c>
      <c r="L103" s="368" t="s">
        <v>98</v>
      </c>
      <c r="M103" s="369">
        <v>0</v>
      </c>
      <c r="N103" s="370">
        <v>5</v>
      </c>
      <c r="O103" s="154">
        <v>0</v>
      </c>
      <c r="P103" s="368">
        <v>5</v>
      </c>
      <c r="Q103" s="369">
        <v>0</v>
      </c>
      <c r="R103" s="370">
        <v>5</v>
      </c>
      <c r="S103" s="371">
        <v>0</v>
      </c>
      <c r="T103" s="115" t="s">
        <v>98</v>
      </c>
      <c r="U103" s="114">
        <v>0</v>
      </c>
      <c r="V103" s="373">
        <v>0.7142857142857143</v>
      </c>
      <c r="W103" s="112"/>
    </row>
    <row r="104" spans="1:23" ht="15" customHeight="1" x14ac:dyDescent="0.25">
      <c r="A104" s="86" t="s">
        <v>219</v>
      </c>
      <c r="B104" s="122" t="s">
        <v>277</v>
      </c>
      <c r="C104" s="154" t="s">
        <v>98</v>
      </c>
      <c r="D104" s="368" t="s">
        <v>98</v>
      </c>
      <c r="E104" s="368">
        <v>0</v>
      </c>
      <c r="F104" s="376" t="s">
        <v>98</v>
      </c>
      <c r="G104" s="154" t="s">
        <v>98</v>
      </c>
      <c r="H104" s="368">
        <v>0</v>
      </c>
      <c r="I104" s="369">
        <v>0</v>
      </c>
      <c r="J104" s="370" t="s">
        <v>98</v>
      </c>
      <c r="K104" s="154" t="s">
        <v>98</v>
      </c>
      <c r="L104" s="368" t="s">
        <v>98</v>
      </c>
      <c r="M104" s="369">
        <v>0</v>
      </c>
      <c r="N104" s="370" t="s">
        <v>98</v>
      </c>
      <c r="O104" s="154" t="s">
        <v>98</v>
      </c>
      <c r="P104" s="368">
        <v>0</v>
      </c>
      <c r="Q104" s="369">
        <v>0</v>
      </c>
      <c r="R104" s="370" t="s">
        <v>98</v>
      </c>
      <c r="S104" s="371">
        <v>1</v>
      </c>
      <c r="T104" s="115">
        <v>0</v>
      </c>
      <c r="U104" s="114">
        <v>0</v>
      </c>
      <c r="V104" s="373">
        <v>1</v>
      </c>
      <c r="W104" s="112"/>
    </row>
    <row r="105" spans="1:23" ht="15" customHeight="1" x14ac:dyDescent="0.25">
      <c r="A105" s="86" t="s">
        <v>185</v>
      </c>
      <c r="B105" s="122" t="s">
        <v>278</v>
      </c>
      <c r="C105" s="154">
        <v>0</v>
      </c>
      <c r="D105" s="368">
        <v>0</v>
      </c>
      <c r="E105" s="368">
        <v>0</v>
      </c>
      <c r="F105" s="376">
        <v>0</v>
      </c>
      <c r="G105" s="154">
        <v>0</v>
      </c>
      <c r="H105" s="368">
        <v>0</v>
      </c>
      <c r="I105" s="369">
        <v>0</v>
      </c>
      <c r="J105" s="370">
        <v>0</v>
      </c>
      <c r="K105" s="154">
        <v>0</v>
      </c>
      <c r="L105" s="368" t="s">
        <v>98</v>
      </c>
      <c r="M105" s="369">
        <v>0</v>
      </c>
      <c r="N105" s="370" t="s">
        <v>98</v>
      </c>
      <c r="O105" s="154">
        <v>0</v>
      </c>
      <c r="P105" s="368">
        <v>0</v>
      </c>
      <c r="Q105" s="369">
        <v>0</v>
      </c>
      <c r="R105" s="370">
        <v>0</v>
      </c>
      <c r="S105" s="371">
        <v>0</v>
      </c>
      <c r="T105" s="115">
        <v>0</v>
      </c>
      <c r="U105" s="114">
        <v>0</v>
      </c>
      <c r="V105" s="373">
        <v>0</v>
      </c>
      <c r="W105" s="112"/>
    </row>
    <row r="106" spans="1:23" ht="15" customHeight="1" x14ac:dyDescent="0.25">
      <c r="A106" s="86" t="s">
        <v>232</v>
      </c>
      <c r="B106" s="122" t="s">
        <v>279</v>
      </c>
      <c r="C106" s="154" t="s">
        <v>98</v>
      </c>
      <c r="D106" s="368">
        <v>0</v>
      </c>
      <c r="E106" s="368">
        <v>0</v>
      </c>
      <c r="F106" s="376" t="s">
        <v>98</v>
      </c>
      <c r="G106" s="154" t="s">
        <v>98</v>
      </c>
      <c r="H106" s="368">
        <v>0</v>
      </c>
      <c r="I106" s="369">
        <v>0</v>
      </c>
      <c r="J106" s="370" t="s">
        <v>98</v>
      </c>
      <c r="K106" s="154">
        <v>0</v>
      </c>
      <c r="L106" s="368">
        <v>0</v>
      </c>
      <c r="M106" s="369">
        <v>0</v>
      </c>
      <c r="N106" s="370">
        <v>0</v>
      </c>
      <c r="O106" s="154">
        <v>0</v>
      </c>
      <c r="P106" s="368">
        <v>0</v>
      </c>
      <c r="Q106" s="369">
        <v>0</v>
      </c>
      <c r="R106" s="370">
        <v>0</v>
      </c>
      <c r="S106" s="371">
        <v>0</v>
      </c>
      <c r="T106" s="115">
        <v>0</v>
      </c>
      <c r="U106" s="114">
        <v>0</v>
      </c>
      <c r="V106" s="373">
        <v>0</v>
      </c>
      <c r="W106" s="112"/>
    </row>
    <row r="107" spans="1:23" ht="15" customHeight="1" x14ac:dyDescent="0.25">
      <c r="A107" s="86" t="s">
        <v>211</v>
      </c>
      <c r="B107" s="122" t="s">
        <v>280</v>
      </c>
      <c r="C107" s="154" t="s">
        <v>98</v>
      </c>
      <c r="D107" s="368" t="s">
        <v>98</v>
      </c>
      <c r="E107" s="368" t="s">
        <v>98</v>
      </c>
      <c r="F107" s="376">
        <v>7</v>
      </c>
      <c r="G107" s="154">
        <v>0</v>
      </c>
      <c r="H107" s="368">
        <v>0</v>
      </c>
      <c r="I107" s="369">
        <v>0</v>
      </c>
      <c r="J107" s="370">
        <v>0</v>
      </c>
      <c r="K107" s="154" t="s">
        <v>98</v>
      </c>
      <c r="L107" s="368">
        <v>12</v>
      </c>
      <c r="M107" s="369" t="s">
        <v>98</v>
      </c>
      <c r="N107" s="370">
        <v>17</v>
      </c>
      <c r="O107" s="154">
        <v>0</v>
      </c>
      <c r="P107" s="368">
        <v>0</v>
      </c>
      <c r="Q107" s="369">
        <v>0</v>
      </c>
      <c r="R107" s="370">
        <v>0</v>
      </c>
      <c r="S107" s="371">
        <v>0</v>
      </c>
      <c r="T107" s="115">
        <v>0</v>
      </c>
      <c r="U107" s="114">
        <v>0</v>
      </c>
      <c r="V107" s="373">
        <v>0</v>
      </c>
      <c r="W107" s="112"/>
    </row>
    <row r="108" spans="1:23" ht="15" customHeight="1" x14ac:dyDescent="0.25">
      <c r="A108" s="86" t="s">
        <v>178</v>
      </c>
      <c r="B108" s="122" t="s">
        <v>281</v>
      </c>
      <c r="C108" s="154" t="s">
        <v>98</v>
      </c>
      <c r="D108" s="368">
        <v>10</v>
      </c>
      <c r="E108" s="368">
        <v>0</v>
      </c>
      <c r="F108" s="376">
        <v>11</v>
      </c>
      <c r="G108" s="154">
        <v>0</v>
      </c>
      <c r="H108" s="368">
        <v>13</v>
      </c>
      <c r="I108" s="369">
        <v>0</v>
      </c>
      <c r="J108" s="370">
        <v>13</v>
      </c>
      <c r="K108" s="154" t="s">
        <v>98</v>
      </c>
      <c r="L108" s="368" t="s">
        <v>98</v>
      </c>
      <c r="M108" s="369">
        <v>0</v>
      </c>
      <c r="N108" s="370">
        <v>48</v>
      </c>
      <c r="O108" s="154">
        <v>0</v>
      </c>
      <c r="P108" s="368">
        <v>12</v>
      </c>
      <c r="Q108" s="369">
        <v>0</v>
      </c>
      <c r="R108" s="370">
        <v>12</v>
      </c>
      <c r="S108" s="371">
        <v>0</v>
      </c>
      <c r="T108" s="115">
        <v>0.92307692307692313</v>
      </c>
      <c r="U108" s="114">
        <v>0</v>
      </c>
      <c r="V108" s="373">
        <v>0.92307692307692313</v>
      </c>
      <c r="W108" s="112"/>
    </row>
    <row r="109" spans="1:23" ht="15" customHeight="1" x14ac:dyDescent="0.25">
      <c r="A109" s="86" t="s">
        <v>211</v>
      </c>
      <c r="B109" s="122" t="s">
        <v>282</v>
      </c>
      <c r="C109" s="154">
        <v>9</v>
      </c>
      <c r="D109" s="368">
        <v>0</v>
      </c>
      <c r="E109" s="368">
        <v>0</v>
      </c>
      <c r="F109" s="376">
        <v>9</v>
      </c>
      <c r="G109" s="154">
        <v>0</v>
      </c>
      <c r="H109" s="368">
        <v>0</v>
      </c>
      <c r="I109" s="369">
        <v>0</v>
      </c>
      <c r="J109" s="370">
        <v>0</v>
      </c>
      <c r="K109" s="154">
        <v>9</v>
      </c>
      <c r="L109" s="368">
        <v>0</v>
      </c>
      <c r="M109" s="369">
        <v>0</v>
      </c>
      <c r="N109" s="370">
        <v>9</v>
      </c>
      <c r="O109" s="154">
        <v>0</v>
      </c>
      <c r="P109" s="368">
        <v>0</v>
      </c>
      <c r="Q109" s="369">
        <v>0</v>
      </c>
      <c r="R109" s="370">
        <v>0</v>
      </c>
      <c r="S109" s="371">
        <v>0</v>
      </c>
      <c r="T109" s="115">
        <v>0</v>
      </c>
      <c r="U109" s="114">
        <v>0</v>
      </c>
      <c r="V109" s="373">
        <v>0</v>
      </c>
      <c r="W109" s="112"/>
    </row>
    <row r="110" spans="1:23" ht="15" customHeight="1" x14ac:dyDescent="0.25">
      <c r="A110" s="86" t="s">
        <v>178</v>
      </c>
      <c r="B110" s="122" t="s">
        <v>283</v>
      </c>
      <c r="C110" s="154">
        <v>0</v>
      </c>
      <c r="D110" s="368" t="s">
        <v>98</v>
      </c>
      <c r="E110" s="368" t="s">
        <v>98</v>
      </c>
      <c r="F110" s="376">
        <v>11</v>
      </c>
      <c r="G110" s="154" t="s">
        <v>98</v>
      </c>
      <c r="H110" s="368" t="s">
        <v>98</v>
      </c>
      <c r="I110" s="369">
        <v>0</v>
      </c>
      <c r="J110" s="370">
        <v>9</v>
      </c>
      <c r="K110" s="154" t="s">
        <v>98</v>
      </c>
      <c r="L110" s="368">
        <v>32</v>
      </c>
      <c r="M110" s="369" t="s">
        <v>98</v>
      </c>
      <c r="N110" s="370">
        <v>38</v>
      </c>
      <c r="O110" s="154" t="s">
        <v>98</v>
      </c>
      <c r="P110" s="368" t="s">
        <v>98</v>
      </c>
      <c r="Q110" s="369">
        <v>0</v>
      </c>
      <c r="R110" s="370">
        <v>6</v>
      </c>
      <c r="S110" s="371">
        <v>1</v>
      </c>
      <c r="T110" s="115">
        <v>0.625</v>
      </c>
      <c r="U110" s="114">
        <v>0</v>
      </c>
      <c r="V110" s="373">
        <v>0.66666666666666663</v>
      </c>
      <c r="W110" s="112"/>
    </row>
    <row r="111" spans="1:23" ht="15" customHeight="1" x14ac:dyDescent="0.25">
      <c r="A111" s="86" t="s">
        <v>188</v>
      </c>
      <c r="B111" s="122" t="s">
        <v>284</v>
      </c>
      <c r="C111" s="154">
        <v>0</v>
      </c>
      <c r="D111" s="368">
        <v>0</v>
      </c>
      <c r="E111" s="368">
        <v>0</v>
      </c>
      <c r="F111" s="376">
        <v>0</v>
      </c>
      <c r="G111" s="154">
        <v>0</v>
      </c>
      <c r="H111" s="368" t="s">
        <v>98</v>
      </c>
      <c r="I111" s="369">
        <v>0</v>
      </c>
      <c r="J111" s="370" t="s">
        <v>98</v>
      </c>
      <c r="K111" s="154">
        <v>0</v>
      </c>
      <c r="L111" s="368" t="s">
        <v>98</v>
      </c>
      <c r="M111" s="369">
        <v>0</v>
      </c>
      <c r="N111" s="370" t="s">
        <v>98</v>
      </c>
      <c r="O111" s="154">
        <v>0</v>
      </c>
      <c r="P111" s="368">
        <v>0</v>
      </c>
      <c r="Q111" s="369">
        <v>0</v>
      </c>
      <c r="R111" s="370">
        <v>0</v>
      </c>
      <c r="S111" s="371">
        <v>0</v>
      </c>
      <c r="T111" s="115">
        <v>0</v>
      </c>
      <c r="U111" s="114">
        <v>0</v>
      </c>
      <c r="V111" s="373">
        <v>0</v>
      </c>
      <c r="W111" s="112"/>
    </row>
    <row r="112" spans="1:23" ht="15" customHeight="1" thickBot="1" x14ac:dyDescent="0.3">
      <c r="A112" s="86" t="s">
        <v>170</v>
      </c>
      <c r="B112" s="125" t="s">
        <v>285</v>
      </c>
      <c r="C112" s="154" t="s">
        <v>98</v>
      </c>
      <c r="D112" s="386">
        <v>0</v>
      </c>
      <c r="E112" s="387">
        <v>0</v>
      </c>
      <c r="F112" s="376" t="s">
        <v>98</v>
      </c>
      <c r="G112" s="154">
        <v>0</v>
      </c>
      <c r="H112" s="368">
        <v>0</v>
      </c>
      <c r="I112" s="369">
        <v>0</v>
      </c>
      <c r="J112" s="370">
        <v>0</v>
      </c>
      <c r="K112" s="154" t="s">
        <v>98</v>
      </c>
      <c r="L112" s="368">
        <v>0</v>
      </c>
      <c r="M112" s="369">
        <v>0</v>
      </c>
      <c r="N112" s="370" t="s">
        <v>98</v>
      </c>
      <c r="O112" s="154">
        <v>0</v>
      </c>
      <c r="P112" s="368">
        <v>0</v>
      </c>
      <c r="Q112" s="369">
        <v>0</v>
      </c>
      <c r="R112" s="370">
        <v>0</v>
      </c>
      <c r="S112" s="371">
        <v>0</v>
      </c>
      <c r="T112" s="115">
        <v>0</v>
      </c>
      <c r="U112" s="114">
        <v>0</v>
      </c>
      <c r="V112" s="373">
        <v>0</v>
      </c>
      <c r="W112" s="112"/>
    </row>
    <row r="113" spans="1:23" ht="15" hidden="1" customHeight="1" thickBot="1" x14ac:dyDescent="0.25">
      <c r="C113" s="48"/>
      <c r="D113" s="48"/>
      <c r="E113" s="48"/>
      <c r="F113" s="48"/>
      <c r="G113" s="48"/>
      <c r="H113" s="48"/>
      <c r="I113" s="48"/>
      <c r="J113" s="48"/>
      <c r="K113" s="48"/>
      <c r="L113" s="48"/>
      <c r="M113" s="48"/>
      <c r="N113" s="48"/>
      <c r="O113" s="48"/>
      <c r="P113" s="48"/>
      <c r="Q113" s="48"/>
      <c r="R113" s="48"/>
      <c r="S113" s="49"/>
      <c r="T113" s="49"/>
      <c r="U113" s="49"/>
      <c r="V113" s="49"/>
    </row>
    <row r="114" spans="1:23" s="1" customFormat="1" ht="15" customHeight="1" x14ac:dyDescent="0.2">
      <c r="A114" s="90" t="s">
        <v>286</v>
      </c>
      <c r="B114" s="91"/>
      <c r="C114" s="126">
        <v>4134</v>
      </c>
      <c r="D114" s="93">
        <v>6501</v>
      </c>
      <c r="E114" s="93">
        <v>82</v>
      </c>
      <c r="F114" s="127">
        <v>10717</v>
      </c>
      <c r="G114" s="126" t="s">
        <v>98</v>
      </c>
      <c r="H114" s="93">
        <v>6511</v>
      </c>
      <c r="I114" s="93" t="s">
        <v>98</v>
      </c>
      <c r="J114" s="127">
        <v>10267</v>
      </c>
      <c r="K114" s="126">
        <v>4582</v>
      </c>
      <c r="L114" s="93">
        <v>7290</v>
      </c>
      <c r="M114" s="93">
        <v>77</v>
      </c>
      <c r="N114" s="127">
        <v>11949</v>
      </c>
      <c r="O114" s="142" t="s">
        <v>98</v>
      </c>
      <c r="P114" s="93">
        <v>5042</v>
      </c>
      <c r="Q114" s="93" t="s">
        <v>98</v>
      </c>
      <c r="R114" s="127">
        <v>7872</v>
      </c>
      <c r="S114" s="117">
        <v>0.754</v>
      </c>
      <c r="T114" s="118">
        <v>0.77400000000000002</v>
      </c>
      <c r="U114" s="118">
        <v>0.5</v>
      </c>
      <c r="V114" s="119">
        <v>0.76700000000000002</v>
      </c>
      <c r="W114" s="120"/>
    </row>
    <row r="115" spans="1:23" s="1" customFormat="1" ht="15" customHeight="1" thickBot="1" x14ac:dyDescent="0.25">
      <c r="A115" s="95" t="s">
        <v>287</v>
      </c>
      <c r="B115" s="96"/>
      <c r="C115" s="586">
        <f>F114</f>
        <v>10717</v>
      </c>
      <c r="D115" s="584"/>
      <c r="E115" s="584"/>
      <c r="F115" s="585"/>
      <c r="G115" s="586">
        <f>J114</f>
        <v>10267</v>
      </c>
      <c r="H115" s="584"/>
      <c r="I115" s="584"/>
      <c r="J115" s="585"/>
      <c r="K115" s="586">
        <f>N114</f>
        <v>11949</v>
      </c>
      <c r="L115" s="584"/>
      <c r="M115" s="584"/>
      <c r="N115" s="585"/>
      <c r="O115" s="586">
        <f>R114</f>
        <v>7872</v>
      </c>
      <c r="P115" s="584"/>
      <c r="Q115" s="584"/>
      <c r="R115" s="585"/>
      <c r="S115" s="575">
        <f>V114</f>
        <v>0.76700000000000002</v>
      </c>
      <c r="T115" s="576"/>
      <c r="U115" s="576"/>
      <c r="V115" s="577"/>
    </row>
    <row r="116" spans="1:23" ht="15" customHeight="1" thickBot="1" x14ac:dyDescent="0.25">
      <c r="C116" s="48"/>
      <c r="D116" s="48"/>
      <c r="E116" s="48"/>
      <c r="F116" s="48"/>
      <c r="G116" s="48"/>
      <c r="H116" s="48"/>
      <c r="I116" s="48"/>
      <c r="J116" s="48"/>
      <c r="K116" s="48"/>
      <c r="L116" s="48"/>
      <c r="M116" s="48"/>
      <c r="N116" s="48"/>
      <c r="O116" s="48"/>
      <c r="P116" s="48"/>
      <c r="Q116" s="48"/>
      <c r="R116" s="48"/>
      <c r="S116" s="49"/>
      <c r="T116" s="49"/>
      <c r="U116" s="49"/>
      <c r="V116" s="49"/>
    </row>
    <row r="117" spans="1:23" ht="13.5" thickBot="1" x14ac:dyDescent="0.25">
      <c r="B117" s="50"/>
      <c r="C117" s="51" t="s">
        <v>87</v>
      </c>
      <c r="D117" s="52" t="s">
        <v>88</v>
      </c>
      <c r="E117" s="53" t="s">
        <v>288</v>
      </c>
      <c r="F117" s="53"/>
      <c r="G117" s="51" t="s">
        <v>87</v>
      </c>
      <c r="H117" s="52" t="s">
        <v>88</v>
      </c>
      <c r="I117" s="53" t="s">
        <v>288</v>
      </c>
      <c r="J117" s="54"/>
      <c r="K117" s="51" t="s">
        <v>87</v>
      </c>
      <c r="L117" s="52" t="s">
        <v>88</v>
      </c>
      <c r="M117" s="53" t="s">
        <v>288</v>
      </c>
      <c r="N117" s="54"/>
      <c r="O117" s="55" t="s">
        <v>87</v>
      </c>
      <c r="P117" s="53" t="s">
        <v>88</v>
      </c>
      <c r="Q117" s="53" t="s">
        <v>288</v>
      </c>
      <c r="R117" s="56"/>
    </row>
    <row r="118" spans="1:23" ht="15" customHeight="1" thickBot="1" x14ac:dyDescent="0.25">
      <c r="B118" s="57" t="s">
        <v>289</v>
      </c>
      <c r="C118" s="58">
        <f>C114/F114</f>
        <v>0.3857422786227489</v>
      </c>
      <c r="D118" s="59">
        <f>D114/F114</f>
        <v>0.60660632639731271</v>
      </c>
      <c r="E118" s="97">
        <f>E114/F114</f>
        <v>7.6513949799384157E-3</v>
      </c>
      <c r="F118" s="60"/>
      <c r="G118" s="58">
        <v>0.37</v>
      </c>
      <c r="H118" s="59">
        <f>H114/J114</f>
        <v>0.63416772182721337</v>
      </c>
      <c r="I118" s="97">
        <v>1E-3</v>
      </c>
      <c r="J118" s="61"/>
      <c r="K118" s="58">
        <f>K114/N114</f>
        <v>0.38346305130136416</v>
      </c>
      <c r="L118" s="59">
        <f>L114/N114</f>
        <v>0.6100928948029124</v>
      </c>
      <c r="M118" s="97">
        <f>M114/N114</f>
        <v>6.4440538957234918E-3</v>
      </c>
      <c r="N118" s="61"/>
      <c r="O118" s="62">
        <v>0.35899999999999999</v>
      </c>
      <c r="P118" s="60">
        <v>0.64049999999999996</v>
      </c>
      <c r="Q118" s="98">
        <v>5.0000000000000001E-4</v>
      </c>
      <c r="R118" s="63"/>
    </row>
    <row r="119" spans="1:23" ht="15" customHeight="1" x14ac:dyDescent="0.2"/>
    <row r="120" spans="1:23" ht="15" customHeight="1" x14ac:dyDescent="0.2">
      <c r="C120" s="48"/>
      <c r="D120" s="48"/>
      <c r="E120" s="48"/>
      <c r="F120" s="48"/>
      <c r="G120" s="48"/>
      <c r="H120" s="48"/>
      <c r="I120" s="48"/>
      <c r="J120" s="48"/>
      <c r="K120" s="48"/>
      <c r="L120" s="48"/>
      <c r="M120" s="48"/>
      <c r="N120" s="48"/>
      <c r="O120" s="48"/>
      <c r="P120" s="48"/>
      <c r="Q120" s="48"/>
      <c r="R120" s="48"/>
    </row>
    <row r="121" spans="1:23" ht="15" customHeight="1" x14ac:dyDescent="0.2">
      <c r="C121" s="48"/>
      <c r="D121" s="48"/>
      <c r="E121" s="48"/>
      <c r="F121" s="48"/>
      <c r="G121" s="48"/>
      <c r="H121" s="48"/>
      <c r="I121" s="48"/>
      <c r="J121" s="48"/>
      <c r="K121" s="48"/>
      <c r="L121" s="48"/>
      <c r="M121" s="48"/>
      <c r="N121" s="48"/>
      <c r="O121" s="48"/>
      <c r="P121" s="48"/>
      <c r="Q121" s="48"/>
      <c r="R121" s="48"/>
    </row>
    <row r="122" spans="1:23" ht="15" customHeight="1" x14ac:dyDescent="0.2"/>
    <row r="123" spans="1:23" ht="15" customHeight="1" x14ac:dyDescent="0.2"/>
    <row r="124" spans="1:23" ht="15" customHeight="1" x14ac:dyDescent="0.2"/>
    <row r="125" spans="1:23" ht="15" customHeight="1" x14ac:dyDescent="0.2"/>
  </sheetData>
  <sheetProtection selectLockedCells="1" selectUnlockedCells="1"/>
  <autoFilter ref="A9:V112" xr:uid="{5D0F8EDB-2160-40DB-969A-D7077F2FB36C}"/>
  <mergeCells count="10">
    <mergeCell ref="C8:F8"/>
    <mergeCell ref="G8:J8"/>
    <mergeCell ref="K8:N8"/>
    <mergeCell ref="O8:R8"/>
    <mergeCell ref="S8:V8"/>
    <mergeCell ref="C115:F115"/>
    <mergeCell ref="G115:J115"/>
    <mergeCell ref="K115:N115"/>
    <mergeCell ref="O115:R115"/>
    <mergeCell ref="S115:V115"/>
  </mergeCells>
  <conditionalFormatting sqref="C10:R115">
    <cfRule type="cellIs" dxfId="0" priority="1" operator="between">
      <formula>1</formula>
      <formula>4</formula>
    </cfRule>
  </conditionalFormatting>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332E-C3C0-4FFC-8308-261A2663F10A}">
  <dimension ref="A1:J58"/>
  <sheetViews>
    <sheetView zoomScale="90" zoomScaleNormal="90" workbookViewId="0">
      <selection activeCell="Q29" sqref="Q29"/>
    </sheetView>
  </sheetViews>
  <sheetFormatPr defaultColWidth="8.7109375" defaultRowHeight="15" x14ac:dyDescent="0.25"/>
  <cols>
    <col min="1" max="1" width="13.28515625" customWidth="1"/>
    <col min="2" max="2" width="48.28515625" customWidth="1"/>
    <col min="3" max="10" width="8.7109375" customWidth="1"/>
  </cols>
  <sheetData>
    <row r="1" spans="1:10" x14ac:dyDescent="0.25">
      <c r="A1" s="6" t="s">
        <v>84</v>
      </c>
    </row>
    <row r="2" spans="1:10" x14ac:dyDescent="0.25">
      <c r="A2" s="6" t="s">
        <v>23</v>
      </c>
    </row>
    <row r="3" spans="1:10" x14ac:dyDescent="0.25">
      <c r="A3" s="6"/>
    </row>
    <row r="4" spans="1:10" x14ac:dyDescent="0.25">
      <c r="A4" s="7" t="s">
        <v>5</v>
      </c>
    </row>
    <row r="5" spans="1:10" ht="15.75" thickBot="1" x14ac:dyDescent="0.3">
      <c r="A5" s="19"/>
      <c r="B5" s="299"/>
      <c r="C5" s="19"/>
      <c r="D5" s="19"/>
      <c r="E5" s="19"/>
      <c r="F5" s="19"/>
      <c r="G5" s="19"/>
      <c r="H5" s="19"/>
      <c r="I5" s="19"/>
      <c r="J5" s="19"/>
    </row>
    <row r="6" spans="1:10" s="323" customFormat="1" ht="15.75" thickBot="1" x14ac:dyDescent="0.3">
      <c r="A6" s="458" t="s">
        <v>102</v>
      </c>
      <c r="B6" s="458" t="s">
        <v>291</v>
      </c>
      <c r="C6" s="458" t="s">
        <v>103</v>
      </c>
      <c r="D6" s="458" t="s">
        <v>104</v>
      </c>
      <c r="E6" s="458" t="s">
        <v>105</v>
      </c>
      <c r="F6" s="458" t="s">
        <v>106</v>
      </c>
      <c r="G6" s="458" t="s">
        <v>107</v>
      </c>
      <c r="H6" s="458" t="s">
        <v>108</v>
      </c>
      <c r="I6" s="458" t="s">
        <v>109</v>
      </c>
      <c r="J6" s="458" t="s">
        <v>110</v>
      </c>
    </row>
    <row r="7" spans="1:10" x14ac:dyDescent="0.25">
      <c r="A7" s="30" t="s">
        <v>111</v>
      </c>
      <c r="B7" s="3" t="s">
        <v>87</v>
      </c>
      <c r="C7" s="10">
        <v>5539</v>
      </c>
      <c r="D7" s="10">
        <v>5226</v>
      </c>
      <c r="E7" s="10">
        <v>5260</v>
      </c>
      <c r="F7" s="10">
        <v>4852</v>
      </c>
      <c r="G7" s="10">
        <v>4675</v>
      </c>
      <c r="H7" s="10">
        <v>4277</v>
      </c>
      <c r="I7" s="10">
        <v>2549</v>
      </c>
      <c r="J7" s="225">
        <v>3386</v>
      </c>
    </row>
    <row r="8" spans="1:10" x14ac:dyDescent="0.25">
      <c r="A8" s="30"/>
      <c r="B8" s="3" t="s">
        <v>88</v>
      </c>
      <c r="C8" s="10">
        <v>7708</v>
      </c>
      <c r="D8" s="10">
        <v>7611</v>
      </c>
      <c r="E8" s="10">
        <v>7405</v>
      </c>
      <c r="F8" s="10">
        <v>7157</v>
      </c>
      <c r="G8" s="10">
        <v>7045</v>
      </c>
      <c r="H8" s="10">
        <v>6686</v>
      </c>
      <c r="I8" s="10">
        <v>4153</v>
      </c>
      <c r="J8" s="225">
        <v>6041</v>
      </c>
    </row>
    <row r="9" spans="1:10" x14ac:dyDescent="0.25">
      <c r="A9" s="30"/>
      <c r="B9" s="3" t="s">
        <v>292</v>
      </c>
      <c r="C9" s="149"/>
      <c r="D9" s="149"/>
      <c r="E9" s="149"/>
      <c r="F9" s="149"/>
      <c r="G9" s="149"/>
      <c r="H9" s="149"/>
      <c r="I9" s="149"/>
      <c r="J9" s="40">
        <v>27</v>
      </c>
    </row>
    <row r="10" spans="1:10" x14ac:dyDescent="0.25">
      <c r="A10" s="30"/>
      <c r="B10" t="s">
        <v>90</v>
      </c>
      <c r="C10" s="3">
        <v>13247</v>
      </c>
      <c r="D10" s="10">
        <v>12837</v>
      </c>
      <c r="E10" s="10">
        <v>12665</v>
      </c>
      <c r="F10" s="10">
        <v>12009</v>
      </c>
      <c r="G10" s="10">
        <v>11720</v>
      </c>
      <c r="H10" s="10">
        <v>10963</v>
      </c>
      <c r="I10" s="10">
        <v>6702</v>
      </c>
      <c r="J10" s="225">
        <v>9454</v>
      </c>
    </row>
    <row r="11" spans="1:10" x14ac:dyDescent="0.25">
      <c r="A11" s="30"/>
      <c r="B11" s="3" t="s">
        <v>293</v>
      </c>
      <c r="C11" s="8">
        <f>C7/C10</f>
        <v>0.41813240733751039</v>
      </c>
      <c r="D11" s="8">
        <f>D7/D10</f>
        <v>0.40710446365973357</v>
      </c>
      <c r="E11" s="8">
        <f>E7/E10</f>
        <v>0.41531780497433873</v>
      </c>
      <c r="F11" s="8">
        <f>F7/F10</f>
        <v>0.40403031060038302</v>
      </c>
      <c r="G11" s="5">
        <v>0.4</v>
      </c>
      <c r="H11" s="5">
        <v>0.3901</v>
      </c>
      <c r="I11" s="5">
        <v>0.38030000000000003</v>
      </c>
      <c r="J11" s="325">
        <v>0.35820000000000002</v>
      </c>
    </row>
    <row r="12" spans="1:10" x14ac:dyDescent="0.25">
      <c r="A12" s="30"/>
      <c r="B12" s="3" t="s">
        <v>294</v>
      </c>
      <c r="C12" s="8">
        <f>C8/C10</f>
        <v>0.58186759266248966</v>
      </c>
      <c r="D12" s="8">
        <f>D8/D10</f>
        <v>0.59289553634026637</v>
      </c>
      <c r="E12" s="8">
        <f>E8/E10</f>
        <v>0.58468219502566132</v>
      </c>
      <c r="F12" s="8">
        <f>F8/F10</f>
        <v>0.59596968939961692</v>
      </c>
      <c r="G12" s="5">
        <v>0.6</v>
      </c>
      <c r="H12" s="5">
        <v>0.6099</v>
      </c>
      <c r="I12" s="5">
        <v>0.61970000000000003</v>
      </c>
      <c r="J12" s="325">
        <v>0.63900000000000001</v>
      </c>
    </row>
    <row r="13" spans="1:10" ht="15.75" thickBot="1" x14ac:dyDescent="0.3">
      <c r="A13" s="30"/>
      <c r="B13" s="3" t="s">
        <v>295</v>
      </c>
      <c r="C13" s="153"/>
      <c r="D13" s="153"/>
      <c r="E13" s="153"/>
      <c r="F13" s="153"/>
      <c r="G13" s="152"/>
      <c r="H13" s="152"/>
      <c r="I13" s="152"/>
      <c r="J13" s="326">
        <v>2.8999999999999998E-3</v>
      </c>
    </row>
    <row r="14" spans="1:10" x14ac:dyDescent="0.25">
      <c r="A14" s="32" t="s">
        <v>112</v>
      </c>
      <c r="B14" s="34" t="s">
        <v>87</v>
      </c>
      <c r="C14" s="24">
        <v>3355</v>
      </c>
      <c r="D14" s="24">
        <v>3732</v>
      </c>
      <c r="E14" s="24">
        <v>3432</v>
      </c>
      <c r="F14" s="24">
        <v>3374</v>
      </c>
      <c r="G14" s="10">
        <v>3147</v>
      </c>
      <c r="H14" s="10">
        <v>2858</v>
      </c>
      <c r="I14" s="10">
        <v>1742</v>
      </c>
      <c r="J14" s="225">
        <v>2292</v>
      </c>
    </row>
    <row r="15" spans="1:10" x14ac:dyDescent="0.25">
      <c r="A15" s="30"/>
      <c r="B15" s="3" t="s">
        <v>88</v>
      </c>
      <c r="C15" s="10">
        <v>3522</v>
      </c>
      <c r="D15" s="10">
        <v>3937</v>
      </c>
      <c r="E15" s="10">
        <v>3750</v>
      </c>
      <c r="F15" s="10">
        <v>3624</v>
      </c>
      <c r="G15" s="10">
        <v>3563</v>
      </c>
      <c r="H15" s="10">
        <v>3280</v>
      </c>
      <c r="I15" s="10">
        <v>1990</v>
      </c>
      <c r="J15" s="225">
        <v>2906</v>
      </c>
    </row>
    <row r="16" spans="1:10" x14ac:dyDescent="0.25">
      <c r="A16" s="30"/>
      <c r="B16" s="3" t="s">
        <v>292</v>
      </c>
      <c r="C16" s="149"/>
      <c r="D16" s="149"/>
      <c r="E16" s="149"/>
      <c r="F16" s="149"/>
      <c r="G16" s="149"/>
      <c r="H16" s="149"/>
      <c r="I16" s="149"/>
      <c r="J16" s="40">
        <v>32</v>
      </c>
    </row>
    <row r="17" spans="1:10" x14ac:dyDescent="0.25">
      <c r="A17" s="30"/>
      <c r="B17" s="3" t="s">
        <v>90</v>
      </c>
      <c r="C17" s="10">
        <v>6877</v>
      </c>
      <c r="D17" s="10">
        <v>7669</v>
      </c>
      <c r="E17" s="10">
        <v>7182</v>
      </c>
      <c r="F17" s="10">
        <v>6998</v>
      </c>
      <c r="G17" s="10">
        <v>6710</v>
      </c>
      <c r="H17" s="10">
        <v>6138</v>
      </c>
      <c r="I17" s="10">
        <v>3732</v>
      </c>
      <c r="J17" s="225">
        <v>5230</v>
      </c>
    </row>
    <row r="18" spans="1:10" x14ac:dyDescent="0.25">
      <c r="A18" s="30"/>
      <c r="B18" s="3" t="s">
        <v>293</v>
      </c>
      <c r="C18" s="9">
        <f>C14/C17</f>
        <v>0.48785807765013817</v>
      </c>
      <c r="D18" s="8">
        <f>D14/D17</f>
        <v>0.48663450254270441</v>
      </c>
      <c r="E18" s="8">
        <f>E14/E17</f>
        <v>0.4778613199665831</v>
      </c>
      <c r="F18" s="8">
        <f>F14/F17</f>
        <v>0.48213775364389827</v>
      </c>
      <c r="G18" s="5">
        <v>0.47</v>
      </c>
      <c r="H18" s="5">
        <v>0.46560000000000001</v>
      </c>
      <c r="I18" s="5">
        <v>0.46679999999999999</v>
      </c>
      <c r="J18" s="325">
        <v>0.43819999999999998</v>
      </c>
    </row>
    <row r="19" spans="1:10" x14ac:dyDescent="0.25">
      <c r="A19" s="30"/>
      <c r="B19" s="3" t="s">
        <v>294</v>
      </c>
      <c r="C19" s="8">
        <f>C15/C17</f>
        <v>0.51214192234986189</v>
      </c>
      <c r="D19" s="8">
        <f>D15/D17</f>
        <v>0.51336549745729565</v>
      </c>
      <c r="E19" s="8">
        <f>E15/E17</f>
        <v>0.5221386800334169</v>
      </c>
      <c r="F19" s="8">
        <f>F15/F17</f>
        <v>0.51786224635610179</v>
      </c>
      <c r="G19" s="5">
        <v>0.53</v>
      </c>
      <c r="H19" s="5">
        <v>0.53439999999999999</v>
      </c>
      <c r="I19" s="5">
        <v>0.53320000000000001</v>
      </c>
      <c r="J19" s="325">
        <v>0.55559999999999998</v>
      </c>
    </row>
    <row r="20" spans="1:10" ht="15.75" thickBot="1" x14ac:dyDescent="0.3">
      <c r="A20" s="31"/>
      <c r="B20" s="36" t="s">
        <v>295</v>
      </c>
      <c r="C20" s="151"/>
      <c r="D20" s="151"/>
      <c r="E20" s="151"/>
      <c r="F20" s="151"/>
      <c r="G20" s="152"/>
      <c r="H20" s="152"/>
      <c r="I20" s="152"/>
      <c r="J20" s="326">
        <v>6.1000000000000004E-3</v>
      </c>
    </row>
    <row r="21" spans="1:10" x14ac:dyDescent="0.25">
      <c r="A21" s="30" t="s">
        <v>113</v>
      </c>
      <c r="B21" s="3" t="s">
        <v>87</v>
      </c>
      <c r="C21" s="10">
        <v>1275</v>
      </c>
      <c r="D21" s="10">
        <v>1547</v>
      </c>
      <c r="E21" s="10">
        <v>1748</v>
      </c>
      <c r="F21" s="10">
        <v>2225</v>
      </c>
      <c r="G21" s="10">
        <v>2667</v>
      </c>
      <c r="H21" s="10">
        <v>4091</v>
      </c>
      <c r="I21" s="10">
        <v>3124</v>
      </c>
      <c r="J21" s="225">
        <v>4134</v>
      </c>
    </row>
    <row r="22" spans="1:10" x14ac:dyDescent="0.25">
      <c r="A22" s="30"/>
      <c r="B22" s="3" t="s">
        <v>88</v>
      </c>
      <c r="C22" s="10">
        <v>3848</v>
      </c>
      <c r="D22" s="10">
        <v>3765</v>
      </c>
      <c r="E22" s="10">
        <v>4667</v>
      </c>
      <c r="F22" s="10">
        <v>5913</v>
      </c>
      <c r="G22" s="10">
        <v>6173</v>
      </c>
      <c r="H22" s="10">
        <v>6683</v>
      </c>
      <c r="I22" s="10">
        <v>5097</v>
      </c>
      <c r="J22" s="225">
        <v>6501</v>
      </c>
    </row>
    <row r="23" spans="1:10" x14ac:dyDescent="0.25">
      <c r="A23" s="30"/>
      <c r="B23" s="3" t="s">
        <v>292</v>
      </c>
      <c r="C23" s="149"/>
      <c r="D23" s="149"/>
      <c r="E23" s="149"/>
      <c r="F23" s="149"/>
      <c r="G23" s="149"/>
      <c r="H23" s="149"/>
      <c r="I23" s="149"/>
      <c r="J23" s="40">
        <v>82</v>
      </c>
    </row>
    <row r="24" spans="1:10" x14ac:dyDescent="0.25">
      <c r="A24" s="30"/>
      <c r="B24" s="3" t="s">
        <v>90</v>
      </c>
      <c r="C24" s="10">
        <v>5123</v>
      </c>
      <c r="D24" s="10">
        <v>5312</v>
      </c>
      <c r="E24" s="10">
        <v>6415</v>
      </c>
      <c r="F24" s="10">
        <v>8138</v>
      </c>
      <c r="G24" s="10">
        <v>8840</v>
      </c>
      <c r="H24" s="10">
        <v>10774</v>
      </c>
      <c r="I24" s="10">
        <v>8221</v>
      </c>
      <c r="J24" s="225">
        <v>10717</v>
      </c>
    </row>
    <row r="25" spans="1:10" x14ac:dyDescent="0.25">
      <c r="A25" s="30"/>
      <c r="B25" s="3" t="s">
        <v>293</v>
      </c>
      <c r="C25" s="8">
        <f>C21/C24</f>
        <v>0.24887761077493656</v>
      </c>
      <c r="D25" s="8">
        <f>D21/D24</f>
        <v>0.2912274096385542</v>
      </c>
      <c r="E25" s="8">
        <f>E21/E24</f>
        <v>0.27248636009353078</v>
      </c>
      <c r="F25" s="8">
        <f>F21/F24</f>
        <v>0.27340869992627181</v>
      </c>
      <c r="G25" s="5">
        <v>0.3</v>
      </c>
      <c r="H25" s="5">
        <v>0.37969999999999998</v>
      </c>
      <c r="I25" s="5">
        <v>0.38</v>
      </c>
      <c r="J25" s="325">
        <v>0.38569999999999999</v>
      </c>
    </row>
    <row r="26" spans="1:10" x14ac:dyDescent="0.25">
      <c r="A26" s="30"/>
      <c r="B26" s="3" t="s">
        <v>294</v>
      </c>
      <c r="C26" s="8">
        <f>C22/C24</f>
        <v>0.75112238922506347</v>
      </c>
      <c r="D26" s="8">
        <f>D22/D24</f>
        <v>0.7087725903614458</v>
      </c>
      <c r="E26" s="8">
        <f>E22/E24</f>
        <v>0.72751363990646922</v>
      </c>
      <c r="F26" s="8">
        <f>F22/F24</f>
        <v>0.72659130007372819</v>
      </c>
      <c r="G26" s="5">
        <v>0.7</v>
      </c>
      <c r="H26" s="5">
        <v>0.62029999999999996</v>
      </c>
      <c r="I26" s="5">
        <v>0.62</v>
      </c>
      <c r="J26" s="325">
        <v>0.60660000000000003</v>
      </c>
    </row>
    <row r="27" spans="1:10" ht="15.75" thickBot="1" x14ac:dyDescent="0.3">
      <c r="A27" s="31"/>
      <c r="B27" s="36" t="s">
        <v>295</v>
      </c>
      <c r="C27" s="151"/>
      <c r="D27" s="151"/>
      <c r="E27" s="151"/>
      <c r="F27" s="151"/>
      <c r="G27" s="152"/>
      <c r="H27" s="152"/>
      <c r="I27" s="152"/>
      <c r="J27" s="326">
        <v>7.7000000000000002E-3</v>
      </c>
    </row>
    <row r="28" spans="1:10" x14ac:dyDescent="0.25">
      <c r="A28" s="30" t="s">
        <v>90</v>
      </c>
      <c r="B28" s="3" t="s">
        <v>87</v>
      </c>
      <c r="C28" s="10">
        <v>10169</v>
      </c>
      <c r="D28" s="10">
        <v>10505</v>
      </c>
      <c r="E28" s="10">
        <v>10440</v>
      </c>
      <c r="F28" s="10">
        <f>SUM(F7,F14,F21)</f>
        <v>10451</v>
      </c>
      <c r="G28" s="10">
        <v>10489</v>
      </c>
      <c r="H28" s="10">
        <v>11226</v>
      </c>
      <c r="I28" s="10">
        <v>7415</v>
      </c>
      <c r="J28" s="225">
        <v>9812</v>
      </c>
    </row>
    <row r="29" spans="1:10" x14ac:dyDescent="0.25">
      <c r="A29" s="4"/>
      <c r="B29" s="3" t="s">
        <v>88</v>
      </c>
      <c r="C29" s="10">
        <v>15078</v>
      </c>
      <c r="D29" s="10">
        <v>15313</v>
      </c>
      <c r="E29" s="10">
        <v>15822</v>
      </c>
      <c r="F29" s="10">
        <f>SUM(F8,F15,F22)</f>
        <v>16694</v>
      </c>
      <c r="G29" s="10">
        <v>16781</v>
      </c>
      <c r="H29" s="10">
        <v>16649</v>
      </c>
      <c r="I29" s="10">
        <v>11240</v>
      </c>
      <c r="J29" s="225">
        <v>15448</v>
      </c>
    </row>
    <row r="30" spans="1:10" x14ac:dyDescent="0.25">
      <c r="A30" s="30"/>
      <c r="B30" s="3" t="s">
        <v>292</v>
      </c>
      <c r="C30" s="149"/>
      <c r="D30" s="149"/>
      <c r="E30" s="149"/>
      <c r="F30" s="149"/>
      <c r="G30" s="149"/>
      <c r="H30" s="149"/>
      <c r="I30" s="149"/>
      <c r="J30" s="40">
        <v>141</v>
      </c>
    </row>
    <row r="31" spans="1:10" x14ac:dyDescent="0.25">
      <c r="B31" s="3" t="s">
        <v>90</v>
      </c>
      <c r="C31" s="10">
        <v>25247</v>
      </c>
      <c r="D31" s="10">
        <v>25818</v>
      </c>
      <c r="E31" s="10">
        <v>26262</v>
      </c>
      <c r="F31" s="10">
        <f>SUM(F10,F17,F24)</f>
        <v>27145</v>
      </c>
      <c r="G31" s="10">
        <v>27270</v>
      </c>
      <c r="H31" s="10">
        <v>27875</v>
      </c>
      <c r="I31" s="10">
        <v>18655</v>
      </c>
      <c r="J31" s="225">
        <v>25401</v>
      </c>
    </row>
    <row r="32" spans="1:10" x14ac:dyDescent="0.25">
      <c r="B32" s="3" t="s">
        <v>293</v>
      </c>
      <c r="C32" s="8">
        <f>C28/C31</f>
        <v>0.40278052837960948</v>
      </c>
      <c r="D32" s="8">
        <f>D28/D31</f>
        <v>0.40688666821597336</v>
      </c>
      <c r="E32" s="8">
        <f>E28/E31</f>
        <v>0.39753255654557917</v>
      </c>
      <c r="F32" s="9">
        <f>F28/F31</f>
        <v>0.38500644685945845</v>
      </c>
      <c r="G32" s="5">
        <v>0.38</v>
      </c>
      <c r="H32" s="5">
        <v>0.40272645739910312</v>
      </c>
      <c r="I32" s="5">
        <v>0.39750000000000002</v>
      </c>
      <c r="J32" s="325">
        <v>0.38629999999999998</v>
      </c>
    </row>
    <row r="33" spans="1:10" x14ac:dyDescent="0.25">
      <c r="B33" s="3" t="s">
        <v>294</v>
      </c>
      <c r="C33" s="8">
        <f>C29/C31</f>
        <v>0.59721947162039057</v>
      </c>
      <c r="D33" s="8">
        <f>D29/D31</f>
        <v>0.5931133317840267</v>
      </c>
      <c r="E33" s="8">
        <f>E29/E31</f>
        <v>0.60246744345442083</v>
      </c>
      <c r="F33" s="8">
        <f>F29/F31</f>
        <v>0.61499355314054149</v>
      </c>
      <c r="G33" s="5">
        <v>0.62</v>
      </c>
      <c r="H33" s="5">
        <v>0.59727354260089682</v>
      </c>
      <c r="I33" s="5">
        <v>0.60250000000000004</v>
      </c>
      <c r="J33" s="325">
        <v>0.60819999999999996</v>
      </c>
    </row>
    <row r="34" spans="1:10" ht="15.75" thickBot="1" x14ac:dyDescent="0.3">
      <c r="A34" s="31"/>
      <c r="B34" s="36" t="s">
        <v>295</v>
      </c>
      <c r="C34" s="151"/>
      <c r="D34" s="151"/>
      <c r="E34" s="151"/>
      <c r="F34" s="151"/>
      <c r="G34" s="152"/>
      <c r="H34" s="152"/>
      <c r="I34" s="152"/>
      <c r="J34" s="326">
        <v>5.5999999999999999E-3</v>
      </c>
    </row>
    <row r="39" spans="1:10" x14ac:dyDescent="0.25">
      <c r="F39" s="4"/>
      <c r="G39" s="3"/>
    </row>
    <row r="40" spans="1:10" x14ac:dyDescent="0.25">
      <c r="F40" s="4"/>
      <c r="G40" s="3"/>
    </row>
    <row r="41" spans="1:10" x14ac:dyDescent="0.25">
      <c r="G41" s="3"/>
    </row>
    <row r="42" spans="1:10" x14ac:dyDescent="0.25">
      <c r="G42" s="3"/>
    </row>
    <row r="43" spans="1:10" x14ac:dyDescent="0.25">
      <c r="G43" s="3"/>
    </row>
    <row r="44" spans="1:10" x14ac:dyDescent="0.25">
      <c r="F44" s="4"/>
      <c r="G44" s="3"/>
    </row>
    <row r="45" spans="1:10" x14ac:dyDescent="0.25">
      <c r="F45" s="4"/>
      <c r="G45" s="3"/>
    </row>
    <row r="46" spans="1:10" x14ac:dyDescent="0.25">
      <c r="G46" s="3"/>
    </row>
    <row r="47" spans="1:10" x14ac:dyDescent="0.25">
      <c r="G47" s="3"/>
    </row>
    <row r="48" spans="1:10" x14ac:dyDescent="0.25">
      <c r="G48" s="3"/>
    </row>
    <row r="49" spans="6:7" x14ac:dyDescent="0.25">
      <c r="F49" s="4"/>
      <c r="G49" s="3"/>
    </row>
    <row r="50" spans="6:7" x14ac:dyDescent="0.25">
      <c r="F50" s="4"/>
      <c r="G50" s="3"/>
    </row>
    <row r="51" spans="6:7" x14ac:dyDescent="0.25">
      <c r="G51" s="3"/>
    </row>
    <row r="52" spans="6:7" x14ac:dyDescent="0.25">
      <c r="G52" s="3"/>
    </row>
    <row r="53" spans="6:7" x14ac:dyDescent="0.25">
      <c r="G53" s="3"/>
    </row>
    <row r="54" spans="6:7" x14ac:dyDescent="0.25">
      <c r="G54" s="3"/>
    </row>
    <row r="55" spans="6:7" x14ac:dyDescent="0.25">
      <c r="G55" s="3"/>
    </row>
    <row r="56" spans="6:7" x14ac:dyDescent="0.25">
      <c r="G56" s="3"/>
    </row>
    <row r="57" spans="6:7" x14ac:dyDescent="0.25">
      <c r="G57" s="3"/>
    </row>
    <row r="58" spans="6:7" x14ac:dyDescent="0.25">
      <c r="G58" s="3"/>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7E1A5-5911-4576-9B0B-8240BF73633A}">
  <dimension ref="A1:K28"/>
  <sheetViews>
    <sheetView zoomScale="90" zoomScaleNormal="90" workbookViewId="0">
      <selection activeCell="K37" sqref="K37"/>
    </sheetView>
  </sheetViews>
  <sheetFormatPr defaultRowHeight="15" x14ac:dyDescent="0.25"/>
  <cols>
    <col min="1" max="1" width="20.7109375" bestFit="1" customWidth="1"/>
    <col min="2" max="2" width="43.7109375" customWidth="1"/>
    <col min="3" max="11" width="8.7109375" customWidth="1"/>
  </cols>
  <sheetData>
    <row r="1" spans="1:11" x14ac:dyDescent="0.25">
      <c r="A1" s="6" t="s">
        <v>84</v>
      </c>
    </row>
    <row r="2" spans="1:11" x14ac:dyDescent="0.25">
      <c r="A2" s="6" t="s">
        <v>24</v>
      </c>
    </row>
    <row r="3" spans="1:11" x14ac:dyDescent="0.25">
      <c r="A3" s="6"/>
    </row>
    <row r="4" spans="1:11" x14ac:dyDescent="0.25">
      <c r="A4" s="7" t="s">
        <v>5</v>
      </c>
    </row>
    <row r="5" spans="1:11" ht="15.75" thickBot="1" x14ac:dyDescent="0.3">
      <c r="A5" s="7"/>
      <c r="C5" s="19"/>
      <c r="D5" s="19"/>
      <c r="E5" s="19"/>
      <c r="F5" s="19"/>
      <c r="G5" s="19"/>
      <c r="H5" s="19"/>
      <c r="I5" s="19"/>
      <c r="J5" s="19"/>
      <c r="K5" s="19"/>
    </row>
    <row r="6" spans="1:11" s="323" customFormat="1" ht="15.75" thickBot="1" x14ac:dyDescent="0.3">
      <c r="A6" s="454" t="s">
        <v>296</v>
      </c>
      <c r="B6" s="454" t="s">
        <v>101</v>
      </c>
      <c r="C6" s="454" t="s">
        <v>297</v>
      </c>
      <c r="D6" s="454" t="s">
        <v>103</v>
      </c>
      <c r="E6" s="454" t="s">
        <v>104</v>
      </c>
      <c r="F6" s="454" t="s">
        <v>105</v>
      </c>
      <c r="G6" s="454" t="s">
        <v>106</v>
      </c>
      <c r="H6" s="454" t="s">
        <v>107</v>
      </c>
      <c r="I6" s="454" t="s">
        <v>108</v>
      </c>
      <c r="J6" s="454" t="s">
        <v>109</v>
      </c>
      <c r="K6" s="454" t="s">
        <v>110</v>
      </c>
    </row>
    <row r="7" spans="1:11" x14ac:dyDescent="0.25">
      <c r="A7" s="593" t="s">
        <v>291</v>
      </c>
      <c r="B7" s="3" t="s">
        <v>87</v>
      </c>
      <c r="C7" s="317">
        <v>10445</v>
      </c>
      <c r="D7" s="10">
        <v>10169</v>
      </c>
      <c r="E7" s="10">
        <v>10505</v>
      </c>
      <c r="F7" s="10">
        <v>10440</v>
      </c>
      <c r="G7" s="10">
        <v>10451</v>
      </c>
      <c r="H7" s="10">
        <v>10489</v>
      </c>
      <c r="I7" s="10">
        <v>11226</v>
      </c>
      <c r="J7" s="10">
        <v>7415</v>
      </c>
      <c r="K7" s="10">
        <v>9812</v>
      </c>
    </row>
    <row r="8" spans="1:11" x14ac:dyDescent="0.25">
      <c r="A8" s="593"/>
      <c r="B8" s="3" t="s">
        <v>88</v>
      </c>
      <c r="C8" s="317">
        <v>14839</v>
      </c>
      <c r="D8" s="10">
        <v>15078</v>
      </c>
      <c r="E8" s="10">
        <v>15313</v>
      </c>
      <c r="F8" s="10">
        <v>15822</v>
      </c>
      <c r="G8" s="10">
        <v>16694</v>
      </c>
      <c r="H8" s="10">
        <v>16781</v>
      </c>
      <c r="I8" s="10">
        <v>16649</v>
      </c>
      <c r="J8" s="10">
        <v>11240</v>
      </c>
      <c r="K8" s="10">
        <v>15448</v>
      </c>
    </row>
    <row r="9" spans="1:11" ht="16.149999999999999" customHeight="1" x14ac:dyDescent="0.25">
      <c r="A9" s="593"/>
      <c r="B9" s="3" t="s">
        <v>292</v>
      </c>
      <c r="C9" s="320"/>
      <c r="D9" s="149"/>
      <c r="E9" s="149"/>
      <c r="F9" s="149"/>
      <c r="G9" s="149"/>
      <c r="H9" s="149"/>
      <c r="I9" s="149"/>
      <c r="J9" s="149"/>
      <c r="K9">
        <v>141</v>
      </c>
    </row>
    <row r="10" spans="1:11" x14ac:dyDescent="0.25">
      <c r="A10" s="593"/>
      <c r="B10" s="3" t="s">
        <v>90</v>
      </c>
      <c r="C10" s="317">
        <v>25284</v>
      </c>
      <c r="D10" s="10">
        <v>25247</v>
      </c>
      <c r="E10" s="10">
        <v>25818</v>
      </c>
      <c r="F10" s="10">
        <v>26262</v>
      </c>
      <c r="G10" s="10">
        <v>27145</v>
      </c>
      <c r="H10" s="10">
        <v>27270</v>
      </c>
      <c r="I10" s="10">
        <v>27875</v>
      </c>
      <c r="J10" s="10">
        <v>18655</v>
      </c>
      <c r="K10" s="10">
        <v>25401</v>
      </c>
    </row>
    <row r="11" spans="1:11" x14ac:dyDescent="0.25">
      <c r="A11" s="593"/>
      <c r="B11" s="3" t="s">
        <v>293</v>
      </c>
      <c r="C11" s="318">
        <v>0.41299999999999998</v>
      </c>
      <c r="D11" s="8">
        <f>D7/D10</f>
        <v>0.40278052837960948</v>
      </c>
      <c r="E11" s="8">
        <f>E7/E10</f>
        <v>0.40688666821597336</v>
      </c>
      <c r="F11" s="8">
        <f>F7/F10</f>
        <v>0.39753255654557917</v>
      </c>
      <c r="G11" s="9">
        <f>G7/G10</f>
        <v>0.38500644685945845</v>
      </c>
      <c r="H11" s="5">
        <v>0.38</v>
      </c>
      <c r="I11" s="5">
        <v>0.40272645739910312</v>
      </c>
      <c r="J11" s="5">
        <v>0.39750000000000002</v>
      </c>
      <c r="K11" s="315">
        <v>0.38629999999999998</v>
      </c>
    </row>
    <row r="12" spans="1:11" x14ac:dyDescent="0.25">
      <c r="A12" s="593"/>
      <c r="B12" s="3" t="s">
        <v>294</v>
      </c>
      <c r="C12" s="318">
        <v>0.58699999999999997</v>
      </c>
      <c r="D12" s="8">
        <f>D8/D10</f>
        <v>0.59721947162039057</v>
      </c>
      <c r="E12" s="8">
        <f>E8/E10</f>
        <v>0.5931133317840267</v>
      </c>
      <c r="F12" s="8">
        <f>F8/F10</f>
        <v>0.60246744345442083</v>
      </c>
      <c r="G12" s="8">
        <f>G8/G10</f>
        <v>0.61499355314054149</v>
      </c>
      <c r="H12" s="5">
        <v>0.62</v>
      </c>
      <c r="I12" s="5">
        <v>0.59727354260089682</v>
      </c>
      <c r="J12" s="5">
        <v>0.60250000000000004</v>
      </c>
      <c r="K12" s="315">
        <v>0.60819999999999996</v>
      </c>
    </row>
    <row r="13" spans="1:11" ht="15.75" thickBot="1" x14ac:dyDescent="0.3">
      <c r="A13" s="594"/>
      <c r="B13" s="36" t="s">
        <v>295</v>
      </c>
      <c r="C13" s="319"/>
      <c r="D13" s="151"/>
      <c r="E13" s="151"/>
      <c r="F13" s="151"/>
      <c r="G13" s="151"/>
      <c r="H13" s="152"/>
      <c r="I13" s="152"/>
      <c r="J13" s="152"/>
      <c r="K13" s="39">
        <v>5.5999999999999999E-3</v>
      </c>
    </row>
    <row r="14" spans="1:11" ht="19.5" customHeight="1" x14ac:dyDescent="0.25">
      <c r="A14" s="595" t="s">
        <v>298</v>
      </c>
      <c r="B14" s="34" t="s">
        <v>299</v>
      </c>
      <c r="C14">
        <v>92</v>
      </c>
      <c r="D14" s="24">
        <v>103</v>
      </c>
      <c r="E14" s="24">
        <v>990</v>
      </c>
      <c r="F14" s="24">
        <v>2178</v>
      </c>
      <c r="G14" s="24">
        <v>2954</v>
      </c>
      <c r="H14" s="24">
        <v>3771</v>
      </c>
      <c r="I14" s="10">
        <v>4220</v>
      </c>
      <c r="J14" s="10">
        <v>2386</v>
      </c>
      <c r="K14" s="10">
        <v>3334</v>
      </c>
    </row>
    <row r="15" spans="1:11" ht="31.5" customHeight="1" x14ac:dyDescent="0.25">
      <c r="A15" s="593"/>
      <c r="B15" s="3" t="s">
        <v>300</v>
      </c>
      <c r="C15" s="10">
        <v>25191</v>
      </c>
      <c r="D15" s="10">
        <v>25144</v>
      </c>
      <c r="E15" s="10">
        <v>24405</v>
      </c>
      <c r="F15" s="10">
        <v>23165</v>
      </c>
      <c r="G15" s="10">
        <v>23285</v>
      </c>
      <c r="H15" s="10">
        <v>22950</v>
      </c>
      <c r="I15" s="10">
        <v>23207</v>
      </c>
      <c r="J15" s="10">
        <v>15967</v>
      </c>
      <c r="K15" s="10">
        <v>21670</v>
      </c>
    </row>
    <row r="16" spans="1:11" ht="16.149999999999999" customHeight="1" x14ac:dyDescent="0.25">
      <c r="A16" s="593"/>
      <c r="B16" s="3" t="s">
        <v>301</v>
      </c>
      <c r="C16">
        <v>1</v>
      </c>
      <c r="D16" s="10">
        <v>0</v>
      </c>
      <c r="E16" s="10">
        <v>423</v>
      </c>
      <c r="F16" s="10">
        <v>919</v>
      </c>
      <c r="G16" s="10">
        <v>906</v>
      </c>
      <c r="H16">
        <v>549</v>
      </c>
      <c r="I16">
        <v>448</v>
      </c>
      <c r="J16" s="10">
        <v>302</v>
      </c>
      <c r="K16" s="10">
        <v>397</v>
      </c>
    </row>
    <row r="17" spans="1:11" x14ac:dyDescent="0.25">
      <c r="A17" s="593"/>
      <c r="B17" s="3" t="s">
        <v>90</v>
      </c>
      <c r="C17" s="10">
        <v>25284</v>
      </c>
      <c r="D17" s="10">
        <v>25247</v>
      </c>
      <c r="E17" s="10">
        <v>25818</v>
      </c>
      <c r="F17" s="10">
        <v>26262</v>
      </c>
      <c r="G17" s="10">
        <v>27145</v>
      </c>
      <c r="H17" s="10">
        <v>27270</v>
      </c>
      <c r="I17" s="10">
        <v>27875</v>
      </c>
      <c r="J17" s="10">
        <v>18655</v>
      </c>
      <c r="K17" s="10">
        <v>25401</v>
      </c>
    </row>
    <row r="18" spans="1:11" ht="31.5" customHeight="1" thickBot="1" x14ac:dyDescent="0.3">
      <c r="A18" s="594"/>
      <c r="B18" s="36" t="s">
        <v>302</v>
      </c>
      <c r="C18" s="39">
        <v>4.0000000000000001E-3</v>
      </c>
      <c r="D18" s="28">
        <v>4.0796926367489203E-3</v>
      </c>
      <c r="E18" s="28">
        <v>3.8984051978735973E-2</v>
      </c>
      <c r="F18" s="28">
        <v>8.5940890975811868E-2</v>
      </c>
      <c r="G18" s="28">
        <v>0.113</v>
      </c>
      <c r="H18" s="39">
        <v>0.14099999999999999</v>
      </c>
      <c r="I18" s="39">
        <v>0.154</v>
      </c>
      <c r="J18" s="39">
        <v>0.13</v>
      </c>
      <c r="K18" s="39">
        <v>0.1333</v>
      </c>
    </row>
    <row r="19" spans="1:11" ht="33" customHeight="1" x14ac:dyDescent="0.25">
      <c r="A19" s="595" t="s">
        <v>303</v>
      </c>
      <c r="B19" s="34" t="s">
        <v>304</v>
      </c>
      <c r="C19">
        <v>284</v>
      </c>
      <c r="D19" s="24">
        <v>361</v>
      </c>
      <c r="E19" s="24">
        <v>414</v>
      </c>
      <c r="F19" s="24">
        <v>436</v>
      </c>
      <c r="G19" s="24">
        <v>508</v>
      </c>
      <c r="H19" s="43">
        <v>621</v>
      </c>
      <c r="I19" s="10">
        <v>676</v>
      </c>
      <c r="J19" s="24">
        <v>494</v>
      </c>
      <c r="K19" s="43">
        <v>771</v>
      </c>
    </row>
    <row r="20" spans="1:11" x14ac:dyDescent="0.25">
      <c r="A20" s="593"/>
      <c r="B20" s="3" t="s">
        <v>305</v>
      </c>
      <c r="C20" s="10">
        <v>24871</v>
      </c>
      <c r="D20" s="10">
        <v>24756</v>
      </c>
      <c r="E20" s="10">
        <v>25256</v>
      </c>
      <c r="F20" s="10">
        <v>25282</v>
      </c>
      <c r="G20" s="10">
        <v>25951</v>
      </c>
      <c r="H20" s="10">
        <v>26465</v>
      </c>
      <c r="I20" s="10">
        <v>26961</v>
      </c>
      <c r="J20" s="10">
        <v>18035</v>
      </c>
      <c r="K20" s="10">
        <v>24343</v>
      </c>
    </row>
    <row r="21" spans="1:11" x14ac:dyDescent="0.25">
      <c r="A21" s="593"/>
      <c r="B21" s="3" t="s">
        <v>301</v>
      </c>
      <c r="C21">
        <v>129</v>
      </c>
      <c r="D21" s="10">
        <v>130</v>
      </c>
      <c r="E21" s="10">
        <v>148</v>
      </c>
      <c r="F21" s="10">
        <v>544</v>
      </c>
      <c r="G21" s="10">
        <v>686</v>
      </c>
      <c r="H21">
        <v>184</v>
      </c>
      <c r="I21">
        <v>238</v>
      </c>
      <c r="J21" s="10">
        <v>126</v>
      </c>
      <c r="K21" s="10">
        <v>287</v>
      </c>
    </row>
    <row r="22" spans="1:11" x14ac:dyDescent="0.25">
      <c r="A22" s="593"/>
      <c r="B22" s="3" t="s">
        <v>90</v>
      </c>
      <c r="C22" s="10">
        <v>25284</v>
      </c>
      <c r="D22" s="10">
        <v>25247</v>
      </c>
      <c r="E22" s="10">
        <v>25818</v>
      </c>
      <c r="F22" s="10">
        <v>26262</v>
      </c>
      <c r="G22" s="10">
        <v>27145</v>
      </c>
      <c r="H22" s="10">
        <v>27270</v>
      </c>
      <c r="I22" s="10">
        <v>27875</v>
      </c>
      <c r="J22" s="10">
        <v>18655</v>
      </c>
      <c r="K22" s="10">
        <v>25401</v>
      </c>
    </row>
    <row r="23" spans="1:11" ht="34.15" customHeight="1" thickBot="1" x14ac:dyDescent="0.3">
      <c r="A23" s="594"/>
      <c r="B23" s="36" t="s">
        <v>306</v>
      </c>
      <c r="C23" s="39">
        <v>1.0999999999999999E-2</v>
      </c>
      <c r="D23" s="28">
        <v>1.4E-2</v>
      </c>
      <c r="E23" s="28">
        <v>1.6E-2</v>
      </c>
      <c r="F23" s="28">
        <v>1.7000000000000001E-2</v>
      </c>
      <c r="G23" s="28">
        <v>1.9E-2</v>
      </c>
      <c r="H23" s="28">
        <v>2.3E-2</v>
      </c>
      <c r="I23" s="39">
        <v>2.4E-2</v>
      </c>
      <c r="J23" s="39">
        <v>2.6700000000000002E-2</v>
      </c>
      <c r="K23" s="39">
        <v>3.0700000000000002E-2</v>
      </c>
    </row>
    <row r="24" spans="1:11" x14ac:dyDescent="0.25">
      <c r="A24" s="595" t="s">
        <v>307</v>
      </c>
      <c r="B24" s="34" t="s">
        <v>308</v>
      </c>
      <c r="C24" s="321"/>
      <c r="D24" s="11"/>
      <c r="E24" s="16">
        <v>215</v>
      </c>
      <c r="F24" s="24">
        <v>328</v>
      </c>
      <c r="G24" s="24">
        <v>429</v>
      </c>
      <c r="H24" s="43">
        <v>415</v>
      </c>
      <c r="I24" s="10">
        <v>476</v>
      </c>
      <c r="J24" s="24">
        <v>312</v>
      </c>
      <c r="K24" s="10">
        <v>502</v>
      </c>
    </row>
    <row r="25" spans="1:11" x14ac:dyDescent="0.25">
      <c r="A25" s="593"/>
      <c r="B25" s="3" t="s">
        <v>309</v>
      </c>
      <c r="C25" s="145"/>
      <c r="D25" s="12"/>
      <c r="E25" s="13">
        <v>24536</v>
      </c>
      <c r="F25" s="10">
        <v>24794</v>
      </c>
      <c r="G25" s="10">
        <v>25861</v>
      </c>
      <c r="H25" s="10">
        <v>26496</v>
      </c>
      <c r="I25" s="10">
        <v>26931</v>
      </c>
      <c r="J25" s="10">
        <v>17901</v>
      </c>
      <c r="K25" s="10">
        <v>24429</v>
      </c>
    </row>
    <row r="26" spans="1:11" x14ac:dyDescent="0.25">
      <c r="A26" s="593"/>
      <c r="B26" s="3" t="s">
        <v>301</v>
      </c>
      <c r="C26" s="145"/>
      <c r="D26" s="12"/>
      <c r="E26" s="17">
        <v>1067</v>
      </c>
      <c r="F26" s="10">
        <v>1140</v>
      </c>
      <c r="G26" s="10">
        <v>855</v>
      </c>
      <c r="H26">
        <v>359</v>
      </c>
      <c r="I26">
        <v>468</v>
      </c>
      <c r="J26" s="10">
        <v>442</v>
      </c>
      <c r="K26" s="10">
        <v>470</v>
      </c>
    </row>
    <row r="27" spans="1:11" x14ac:dyDescent="0.25">
      <c r="A27" s="593"/>
      <c r="B27" s="3" t="s">
        <v>90</v>
      </c>
      <c r="C27" s="145"/>
      <c r="D27" s="12"/>
      <c r="E27" s="17">
        <v>25818</v>
      </c>
      <c r="F27" s="10">
        <v>26262</v>
      </c>
      <c r="G27" s="10">
        <v>27145</v>
      </c>
      <c r="H27" s="10">
        <v>27270</v>
      </c>
      <c r="I27" s="10">
        <v>27875</v>
      </c>
      <c r="J27" s="10">
        <v>18655</v>
      </c>
      <c r="K27" s="10">
        <v>25401</v>
      </c>
    </row>
    <row r="28" spans="1:11" ht="15.75" thickBot="1" x14ac:dyDescent="0.3">
      <c r="A28" s="594"/>
      <c r="B28" s="36" t="s">
        <v>310</v>
      </c>
      <c r="C28" s="148"/>
      <c r="D28" s="14"/>
      <c r="E28" s="18">
        <v>8.9999999999999993E-3</v>
      </c>
      <c r="F28" s="39">
        <v>1.0999999999999999E-2</v>
      </c>
      <c r="G28" s="39">
        <v>1.6E-2</v>
      </c>
      <c r="H28" s="39">
        <v>1.4999999999999999E-2</v>
      </c>
      <c r="I28" s="39">
        <v>1.7000000000000001E-2</v>
      </c>
      <c r="J28" s="39">
        <v>1.7100000000000001E-2</v>
      </c>
      <c r="K28" s="39">
        <v>2.01E-2</v>
      </c>
    </row>
  </sheetData>
  <mergeCells count="4">
    <mergeCell ref="A7:A13"/>
    <mergeCell ref="A14:A18"/>
    <mergeCell ref="A19:A23"/>
    <mergeCell ref="A24:A2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3E139-05BE-4C6A-8404-F80F5A4D1B55}">
  <dimension ref="A1:J26"/>
  <sheetViews>
    <sheetView topLeftCell="A7" zoomScale="90" zoomScaleNormal="90" workbookViewId="0">
      <selection activeCell="I38" sqref="I38"/>
    </sheetView>
  </sheetViews>
  <sheetFormatPr defaultRowHeight="15" x14ac:dyDescent="0.25"/>
  <cols>
    <col min="1" max="1" width="31.28515625" bestFit="1" customWidth="1"/>
    <col min="2" max="2" width="58.7109375" bestFit="1" customWidth="1"/>
    <col min="3" max="10" width="8.7109375" customWidth="1"/>
  </cols>
  <sheetData>
    <row r="1" spans="1:10" x14ac:dyDescent="0.25">
      <c r="A1" s="6" t="s">
        <v>84</v>
      </c>
    </row>
    <row r="2" spans="1:10" x14ac:dyDescent="0.25">
      <c r="A2" s="6" t="s">
        <v>25</v>
      </c>
    </row>
    <row r="3" spans="1:10" x14ac:dyDescent="0.25">
      <c r="A3" s="6"/>
    </row>
    <row r="4" spans="1:10" x14ac:dyDescent="0.25">
      <c r="A4" s="7" t="s">
        <v>5</v>
      </c>
    </row>
    <row r="5" spans="1:10" ht="15.75" thickBot="1" x14ac:dyDescent="0.3">
      <c r="A5" s="19"/>
      <c r="B5" s="19"/>
      <c r="C5" s="19"/>
      <c r="D5" s="19"/>
      <c r="E5" s="19"/>
      <c r="F5" s="19"/>
    </row>
    <row r="6" spans="1:10" s="323" customFormat="1" ht="15.75" thickBot="1" x14ac:dyDescent="0.3">
      <c r="A6" s="322" t="s">
        <v>291</v>
      </c>
      <c r="B6" s="458" t="s">
        <v>311</v>
      </c>
      <c r="C6" s="458" t="s">
        <v>103</v>
      </c>
      <c r="D6" s="458" t="s">
        <v>104</v>
      </c>
      <c r="E6" s="458" t="s">
        <v>105</v>
      </c>
      <c r="F6" s="458" t="s">
        <v>106</v>
      </c>
      <c r="G6" s="457" t="s">
        <v>107</v>
      </c>
      <c r="H6" s="457" t="s">
        <v>108</v>
      </c>
      <c r="I6" s="454" t="s">
        <v>109</v>
      </c>
      <c r="J6" s="457" t="s">
        <v>110</v>
      </c>
    </row>
    <row r="7" spans="1:10" x14ac:dyDescent="0.25">
      <c r="A7" s="596" t="s">
        <v>87</v>
      </c>
      <c r="B7" s="34" t="s">
        <v>299</v>
      </c>
      <c r="C7" s="24">
        <v>33</v>
      </c>
      <c r="D7" s="24">
        <v>429</v>
      </c>
      <c r="E7" s="24">
        <v>987</v>
      </c>
      <c r="F7" s="24">
        <v>1364</v>
      </c>
      <c r="G7" s="10">
        <v>1873</v>
      </c>
      <c r="H7" s="10">
        <v>2106</v>
      </c>
      <c r="I7" s="10">
        <v>1235</v>
      </c>
      <c r="J7" s="225">
        <v>1702</v>
      </c>
    </row>
    <row r="8" spans="1:10" x14ac:dyDescent="0.25">
      <c r="A8" s="597"/>
      <c r="B8" s="3" t="s">
        <v>300</v>
      </c>
      <c r="C8" s="10">
        <v>10136</v>
      </c>
      <c r="D8" s="10">
        <v>9977</v>
      </c>
      <c r="E8" s="10">
        <v>9337</v>
      </c>
      <c r="F8" s="10">
        <v>8938</v>
      </c>
      <c r="G8" s="10">
        <v>8384</v>
      </c>
      <c r="H8" s="10">
        <v>8959</v>
      </c>
      <c r="I8" s="10">
        <v>6067</v>
      </c>
      <c r="J8" s="225">
        <v>7975</v>
      </c>
    </row>
    <row r="9" spans="1:10" x14ac:dyDescent="0.25">
      <c r="A9" s="597"/>
      <c r="B9" s="3" t="s">
        <v>301</v>
      </c>
      <c r="C9" s="10">
        <v>0</v>
      </c>
      <c r="D9" s="10">
        <v>99</v>
      </c>
      <c r="E9" s="10">
        <v>116</v>
      </c>
      <c r="F9" s="10">
        <v>149</v>
      </c>
      <c r="G9">
        <v>232</v>
      </c>
      <c r="H9">
        <v>161</v>
      </c>
      <c r="I9" s="10">
        <v>113</v>
      </c>
      <c r="J9" s="225">
        <v>135</v>
      </c>
    </row>
    <row r="10" spans="1:10" x14ac:dyDescent="0.25">
      <c r="A10" s="597"/>
      <c r="B10" s="3" t="s">
        <v>90</v>
      </c>
      <c r="C10" s="26">
        <v>10169</v>
      </c>
      <c r="D10" s="10">
        <v>10505</v>
      </c>
      <c r="E10" s="10">
        <v>10440</v>
      </c>
      <c r="F10" s="10">
        <v>10451</v>
      </c>
      <c r="G10" s="10">
        <v>10489</v>
      </c>
      <c r="H10" s="10">
        <v>11226</v>
      </c>
      <c r="I10" s="10">
        <v>7415</v>
      </c>
      <c r="J10" s="225">
        <v>9812</v>
      </c>
    </row>
    <row r="11" spans="1:10" ht="30.75" thickBot="1" x14ac:dyDescent="0.3">
      <c r="A11" s="598"/>
      <c r="B11" s="36" t="s">
        <v>302</v>
      </c>
      <c r="C11" s="28">
        <v>3.0000000000000001E-3</v>
      </c>
      <c r="D11" s="39">
        <v>4.1000000000000002E-2</v>
      </c>
      <c r="E11" s="39">
        <v>9.6000000000000002E-2</v>
      </c>
      <c r="F11" s="39">
        <v>0.13200000000000001</v>
      </c>
      <c r="G11" s="39">
        <v>0.183</v>
      </c>
      <c r="H11" s="39">
        <v>0.19</v>
      </c>
      <c r="I11" s="39">
        <v>0.1691</v>
      </c>
      <c r="J11" s="326">
        <v>0.1759</v>
      </c>
    </row>
    <row r="12" spans="1:10" x14ac:dyDescent="0.25">
      <c r="A12" s="596" t="s">
        <v>88</v>
      </c>
      <c r="B12" s="34" t="s">
        <v>299</v>
      </c>
      <c r="C12" s="24">
        <v>70</v>
      </c>
      <c r="D12" s="24">
        <v>561</v>
      </c>
      <c r="E12" s="24">
        <v>1191</v>
      </c>
      <c r="F12" s="24">
        <v>1590</v>
      </c>
      <c r="G12" s="10">
        <v>1898</v>
      </c>
      <c r="H12" s="10">
        <v>2114</v>
      </c>
      <c r="I12" s="10">
        <v>1151</v>
      </c>
      <c r="J12" s="225">
        <v>1608</v>
      </c>
    </row>
    <row r="13" spans="1:10" x14ac:dyDescent="0.25">
      <c r="A13" s="597"/>
      <c r="B13" s="3" t="s">
        <v>300</v>
      </c>
      <c r="C13" s="10">
        <v>15008</v>
      </c>
      <c r="D13" s="10">
        <v>14428</v>
      </c>
      <c r="E13" s="10">
        <v>13828</v>
      </c>
      <c r="F13" s="10">
        <v>14347</v>
      </c>
      <c r="G13" s="10">
        <v>14566</v>
      </c>
      <c r="H13" s="10">
        <v>14248</v>
      </c>
      <c r="I13" s="10">
        <v>9900</v>
      </c>
      <c r="J13" s="225">
        <v>13655</v>
      </c>
    </row>
    <row r="14" spans="1:10" x14ac:dyDescent="0.25">
      <c r="A14" s="597"/>
      <c r="B14" s="3" t="s">
        <v>301</v>
      </c>
      <c r="C14" s="10">
        <v>0</v>
      </c>
      <c r="D14" s="10">
        <v>324</v>
      </c>
      <c r="E14" s="10">
        <v>803</v>
      </c>
      <c r="F14" s="10">
        <v>757</v>
      </c>
      <c r="G14">
        <v>317</v>
      </c>
      <c r="H14">
        <v>287</v>
      </c>
      <c r="I14" s="10">
        <v>189</v>
      </c>
      <c r="J14" s="225">
        <v>185</v>
      </c>
    </row>
    <row r="15" spans="1:10" x14ac:dyDescent="0.25">
      <c r="A15" s="597"/>
      <c r="B15" s="3" t="s">
        <v>90</v>
      </c>
      <c r="C15" s="26">
        <v>15078</v>
      </c>
      <c r="D15" s="10">
        <v>15313</v>
      </c>
      <c r="E15" s="10">
        <v>15822</v>
      </c>
      <c r="F15" s="10">
        <v>16694</v>
      </c>
      <c r="G15" s="10">
        <v>16781</v>
      </c>
      <c r="H15" s="10">
        <v>16649</v>
      </c>
      <c r="I15" s="10">
        <v>11240</v>
      </c>
      <c r="J15" s="225">
        <v>15448</v>
      </c>
    </row>
    <row r="16" spans="1:10" ht="30.75" thickBot="1" x14ac:dyDescent="0.3">
      <c r="A16" s="598"/>
      <c r="B16" s="36" t="s">
        <v>302</v>
      </c>
      <c r="C16" s="28">
        <v>5.0000000000000001E-3</v>
      </c>
      <c r="D16" s="39">
        <v>3.6999999999999998E-2</v>
      </c>
      <c r="E16" s="39">
        <v>7.9000000000000001E-2</v>
      </c>
      <c r="F16" s="39">
        <v>0.1</v>
      </c>
      <c r="G16" s="39">
        <v>0.115</v>
      </c>
      <c r="H16" s="39">
        <v>0.129</v>
      </c>
      <c r="I16" s="39">
        <v>0.1042</v>
      </c>
      <c r="J16" s="326">
        <v>0.10539999999999999</v>
      </c>
    </row>
    <row r="17" spans="1:10" x14ac:dyDescent="0.25">
      <c r="A17" s="599" t="s">
        <v>312</v>
      </c>
      <c r="B17" s="34" t="s">
        <v>299</v>
      </c>
      <c r="C17" s="145"/>
      <c r="D17" s="145"/>
      <c r="E17" s="145"/>
      <c r="F17" s="145"/>
      <c r="G17" s="145"/>
      <c r="H17" s="146"/>
      <c r="I17" s="145"/>
      <c r="J17" s="40">
        <v>24</v>
      </c>
    </row>
    <row r="18" spans="1:10" x14ac:dyDescent="0.25">
      <c r="A18" s="600"/>
      <c r="B18" s="3" t="s">
        <v>300</v>
      </c>
      <c r="C18" s="145"/>
      <c r="D18" s="145"/>
      <c r="E18" s="145"/>
      <c r="F18" s="145"/>
      <c r="G18" s="145"/>
      <c r="H18" s="146"/>
      <c r="I18" s="145"/>
      <c r="J18" s="40">
        <v>40</v>
      </c>
    </row>
    <row r="19" spans="1:10" x14ac:dyDescent="0.25">
      <c r="A19" s="600"/>
      <c r="B19" s="3" t="s">
        <v>301</v>
      </c>
      <c r="C19" s="145"/>
      <c r="D19" s="145"/>
      <c r="E19" s="145"/>
      <c r="F19" s="145"/>
      <c r="G19" s="145"/>
      <c r="H19" s="146"/>
      <c r="I19" s="145"/>
      <c r="J19" s="40">
        <v>77</v>
      </c>
    </row>
    <row r="20" spans="1:10" x14ac:dyDescent="0.25">
      <c r="A20" s="600"/>
      <c r="B20" s="3" t="s">
        <v>90</v>
      </c>
      <c r="C20" s="145"/>
      <c r="D20" s="145"/>
      <c r="E20" s="145"/>
      <c r="F20" s="145"/>
      <c r="G20" s="145"/>
      <c r="H20" s="146"/>
      <c r="I20" s="145"/>
      <c r="J20" s="40">
        <v>141</v>
      </c>
    </row>
    <row r="21" spans="1:10" ht="30.75" thickBot="1" x14ac:dyDescent="0.3">
      <c r="A21" s="601"/>
      <c r="B21" s="36" t="s">
        <v>302</v>
      </c>
      <c r="C21" s="145"/>
      <c r="D21" s="145"/>
      <c r="E21" s="145"/>
      <c r="F21" s="145"/>
      <c r="G21" s="145"/>
      <c r="H21" s="147"/>
      <c r="I21" s="148"/>
      <c r="J21" s="326">
        <v>0.375</v>
      </c>
    </row>
    <row r="22" spans="1:10" x14ac:dyDescent="0.25">
      <c r="A22" s="596" t="s">
        <v>90</v>
      </c>
      <c r="B22" s="34" t="s">
        <v>299</v>
      </c>
      <c r="C22" s="24">
        <v>103</v>
      </c>
      <c r="D22" s="24">
        <v>990</v>
      </c>
      <c r="E22" s="24">
        <v>2178</v>
      </c>
      <c r="F22" s="24">
        <v>2954</v>
      </c>
      <c r="G22" s="24">
        <v>3771</v>
      </c>
      <c r="H22" s="10">
        <v>4220</v>
      </c>
      <c r="I22" s="10">
        <v>2386</v>
      </c>
      <c r="J22" s="225">
        <v>3334</v>
      </c>
    </row>
    <row r="23" spans="1:10" x14ac:dyDescent="0.25">
      <c r="A23" s="597"/>
      <c r="B23" s="3" t="s">
        <v>300</v>
      </c>
      <c r="C23" s="10">
        <v>25144</v>
      </c>
      <c r="D23" s="10">
        <v>24405</v>
      </c>
      <c r="E23" s="10">
        <v>23165</v>
      </c>
      <c r="F23" s="10">
        <v>23285</v>
      </c>
      <c r="G23" s="10">
        <v>22950</v>
      </c>
      <c r="H23" s="10">
        <v>23207</v>
      </c>
      <c r="I23" s="10">
        <v>15967</v>
      </c>
      <c r="J23" s="225">
        <v>21670</v>
      </c>
    </row>
    <row r="24" spans="1:10" x14ac:dyDescent="0.25">
      <c r="A24" s="597"/>
      <c r="B24" s="3" t="s">
        <v>301</v>
      </c>
      <c r="C24" s="10">
        <v>0</v>
      </c>
      <c r="D24" s="10">
        <v>423</v>
      </c>
      <c r="E24" s="10">
        <v>919</v>
      </c>
      <c r="F24" s="10">
        <v>906</v>
      </c>
      <c r="G24">
        <v>549</v>
      </c>
      <c r="H24">
        <v>448</v>
      </c>
      <c r="I24" s="10">
        <v>302</v>
      </c>
      <c r="J24" s="225">
        <v>397</v>
      </c>
    </row>
    <row r="25" spans="1:10" x14ac:dyDescent="0.25">
      <c r="A25" s="597"/>
      <c r="B25" s="3" t="s">
        <v>90</v>
      </c>
      <c r="C25" s="10">
        <v>25247</v>
      </c>
      <c r="D25" s="10">
        <v>25818</v>
      </c>
      <c r="E25" s="10">
        <v>26262</v>
      </c>
      <c r="F25" s="10">
        <v>27145</v>
      </c>
      <c r="G25" s="10">
        <v>27270</v>
      </c>
      <c r="H25" s="10">
        <v>27875</v>
      </c>
      <c r="I25" s="10">
        <v>18655</v>
      </c>
      <c r="J25" s="225">
        <v>25401</v>
      </c>
    </row>
    <row r="26" spans="1:10" ht="30.75" thickBot="1" x14ac:dyDescent="0.3">
      <c r="A26" s="598"/>
      <c r="B26" s="36" t="s">
        <v>302</v>
      </c>
      <c r="C26" s="28">
        <v>4.0796926367489203E-3</v>
      </c>
      <c r="D26" s="28">
        <v>3.8984051978735973E-2</v>
      </c>
      <c r="E26" s="28">
        <v>8.5940890975811868E-2</v>
      </c>
      <c r="F26" s="28">
        <v>0.113</v>
      </c>
      <c r="G26" s="39">
        <v>0.14099999999999999</v>
      </c>
      <c r="H26" s="39">
        <v>0.154</v>
      </c>
      <c r="I26" s="39">
        <v>0.13</v>
      </c>
      <c r="J26" s="326">
        <v>0.1333</v>
      </c>
    </row>
  </sheetData>
  <mergeCells count="4">
    <mergeCell ref="A7:A11"/>
    <mergeCell ref="A12:A16"/>
    <mergeCell ref="A17:A21"/>
    <mergeCell ref="A22:A2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ED27-7514-4C1E-AE74-C72C6B030B22}">
  <dimension ref="A1:J50"/>
  <sheetViews>
    <sheetView zoomScale="90" zoomScaleNormal="90" workbookViewId="0">
      <selection activeCell="B29" sqref="B29"/>
    </sheetView>
  </sheetViews>
  <sheetFormatPr defaultColWidth="8.7109375" defaultRowHeight="15" x14ac:dyDescent="0.25"/>
  <cols>
    <col min="1" max="1" width="19.28515625" customWidth="1"/>
    <col min="2" max="2" width="67.42578125" bestFit="1" customWidth="1"/>
  </cols>
  <sheetData>
    <row r="1" spans="1:10" x14ac:dyDescent="0.25">
      <c r="A1" s="6" t="s">
        <v>84</v>
      </c>
      <c r="B1" s="6"/>
    </row>
    <row r="2" spans="1:10" x14ac:dyDescent="0.25">
      <c r="A2" s="29" t="s">
        <v>26</v>
      </c>
      <c r="B2" s="6"/>
    </row>
    <row r="3" spans="1:10" x14ac:dyDescent="0.25">
      <c r="A3" s="29"/>
      <c r="B3" s="6"/>
    </row>
    <row r="4" spans="1:10" x14ac:dyDescent="0.25">
      <c r="A4" s="7" t="s">
        <v>5</v>
      </c>
      <c r="B4" s="7"/>
    </row>
    <row r="5" spans="1:10" ht="15.75" thickBot="1" x14ac:dyDescent="0.3">
      <c r="A5" s="19"/>
      <c r="B5" s="299"/>
      <c r="C5" s="19"/>
      <c r="D5" s="19"/>
      <c r="E5" s="19"/>
      <c r="F5" s="19"/>
      <c r="G5" s="19"/>
      <c r="H5" s="19"/>
      <c r="I5" s="19"/>
    </row>
    <row r="6" spans="1:10" s="323" customFormat="1" ht="15.75" thickBot="1" x14ac:dyDescent="0.3">
      <c r="A6" s="535" t="s">
        <v>102</v>
      </c>
      <c r="B6" s="458" t="s">
        <v>311</v>
      </c>
      <c r="C6" s="458" t="s">
        <v>103</v>
      </c>
      <c r="D6" s="458" t="s">
        <v>104</v>
      </c>
      <c r="E6" s="458" t="s">
        <v>105</v>
      </c>
      <c r="F6" s="458" t="s">
        <v>106</v>
      </c>
      <c r="G6" s="458" t="s">
        <v>107</v>
      </c>
      <c r="H6" s="458" t="s">
        <v>108</v>
      </c>
      <c r="I6" s="458" t="s">
        <v>109</v>
      </c>
      <c r="J6" s="457" t="s">
        <v>110</v>
      </c>
    </row>
    <row r="7" spans="1:10" x14ac:dyDescent="0.25">
      <c r="A7" s="30" t="s">
        <v>111</v>
      </c>
      <c r="B7" s="3" t="s">
        <v>299</v>
      </c>
      <c r="C7" s="10">
        <v>63</v>
      </c>
      <c r="D7" s="10">
        <v>571</v>
      </c>
      <c r="E7" s="10">
        <v>1212</v>
      </c>
      <c r="F7" s="10">
        <v>1339</v>
      </c>
      <c r="G7" s="10">
        <v>1472</v>
      </c>
      <c r="H7" s="10">
        <v>1636</v>
      </c>
      <c r="I7" s="10">
        <v>957</v>
      </c>
      <c r="J7" s="225">
        <v>1436</v>
      </c>
    </row>
    <row r="8" spans="1:10" x14ac:dyDescent="0.25">
      <c r="A8" s="30"/>
      <c r="B8" s="3" t="s">
        <v>300</v>
      </c>
      <c r="C8" s="10">
        <v>13184</v>
      </c>
      <c r="D8" s="10">
        <v>12025</v>
      </c>
      <c r="E8" s="10">
        <v>10909</v>
      </c>
      <c r="F8" s="10">
        <v>10206</v>
      </c>
      <c r="G8" s="10">
        <v>10056</v>
      </c>
      <c r="H8" s="10">
        <v>9147</v>
      </c>
      <c r="I8" s="10">
        <v>5664</v>
      </c>
      <c r="J8" s="225">
        <v>7924</v>
      </c>
    </row>
    <row r="9" spans="1:10" x14ac:dyDescent="0.25">
      <c r="A9" s="30"/>
      <c r="B9" s="3" t="s">
        <v>301</v>
      </c>
      <c r="C9" s="10">
        <v>0</v>
      </c>
      <c r="D9" s="10">
        <v>241</v>
      </c>
      <c r="E9" s="10">
        <v>544</v>
      </c>
      <c r="F9" s="10">
        <v>464</v>
      </c>
      <c r="G9" s="10">
        <v>192</v>
      </c>
      <c r="H9" s="10">
        <v>180</v>
      </c>
      <c r="I9" s="10">
        <v>81</v>
      </c>
      <c r="J9" s="225">
        <v>94</v>
      </c>
    </row>
    <row r="10" spans="1:10" x14ac:dyDescent="0.25">
      <c r="A10" s="30"/>
      <c r="B10" s="3" t="s">
        <v>90</v>
      </c>
      <c r="C10" s="10">
        <v>13247</v>
      </c>
      <c r="D10" s="10">
        <v>12837</v>
      </c>
      <c r="E10" s="10">
        <v>12665</v>
      </c>
      <c r="F10" s="10">
        <v>12009</v>
      </c>
      <c r="G10" s="10">
        <v>11720</v>
      </c>
      <c r="H10" s="10">
        <v>10963</v>
      </c>
      <c r="I10" s="10">
        <v>6702</v>
      </c>
      <c r="J10" s="225">
        <v>9454</v>
      </c>
    </row>
    <row r="11" spans="1:10" ht="15.75" thickBot="1" x14ac:dyDescent="0.3">
      <c r="A11" s="31"/>
      <c r="B11" s="36" t="s">
        <v>302</v>
      </c>
      <c r="C11" s="39">
        <v>5.0000000000000001E-3</v>
      </c>
      <c r="D11" s="39">
        <v>4.4999999999999998E-2</v>
      </c>
      <c r="E11" s="39">
        <v>0.1</v>
      </c>
      <c r="F11" s="39">
        <v>0.11600000000000001</v>
      </c>
      <c r="G11" s="39">
        <v>0.128</v>
      </c>
      <c r="H11" s="39">
        <v>0.152</v>
      </c>
      <c r="I11" s="39">
        <v>0.14449999999999999</v>
      </c>
      <c r="J11" s="326">
        <v>0.15340000000000001</v>
      </c>
    </row>
    <row r="12" spans="1:10" x14ac:dyDescent="0.25">
      <c r="A12" s="32" t="s">
        <v>112</v>
      </c>
      <c r="B12" s="34" t="s">
        <v>299</v>
      </c>
      <c r="C12" s="24">
        <v>24</v>
      </c>
      <c r="D12" s="24">
        <v>296</v>
      </c>
      <c r="E12" s="24">
        <v>664</v>
      </c>
      <c r="F12" s="24">
        <v>921</v>
      </c>
      <c r="G12" s="10">
        <v>1277</v>
      </c>
      <c r="H12" s="10">
        <v>1250</v>
      </c>
      <c r="I12" s="10">
        <v>625</v>
      </c>
      <c r="J12" s="225">
        <v>912</v>
      </c>
    </row>
    <row r="13" spans="1:10" x14ac:dyDescent="0.25">
      <c r="A13" s="30"/>
      <c r="B13" s="3" t="s">
        <v>300</v>
      </c>
      <c r="C13" s="10">
        <v>6853</v>
      </c>
      <c r="D13" s="10">
        <v>7258</v>
      </c>
      <c r="E13" s="10">
        <v>6323</v>
      </c>
      <c r="F13" s="10">
        <v>5843</v>
      </c>
      <c r="G13" s="10">
        <v>5292</v>
      </c>
      <c r="H13" s="10">
        <v>4797</v>
      </c>
      <c r="I13" s="10">
        <v>3050</v>
      </c>
      <c r="J13" s="225">
        <v>4237</v>
      </c>
    </row>
    <row r="14" spans="1:10" x14ac:dyDescent="0.25">
      <c r="A14" s="30"/>
      <c r="B14" s="3" t="s">
        <v>301</v>
      </c>
      <c r="C14" s="10">
        <v>0</v>
      </c>
      <c r="D14" s="10">
        <v>115</v>
      </c>
      <c r="E14" s="10">
        <v>195</v>
      </c>
      <c r="F14" s="10">
        <v>234</v>
      </c>
      <c r="G14" s="10">
        <v>141</v>
      </c>
      <c r="H14" s="10">
        <v>91</v>
      </c>
      <c r="I14" s="10">
        <v>57</v>
      </c>
      <c r="J14" s="225">
        <v>81</v>
      </c>
    </row>
    <row r="15" spans="1:10" x14ac:dyDescent="0.25">
      <c r="A15" s="30"/>
      <c r="B15" s="3" t="s">
        <v>90</v>
      </c>
      <c r="C15" s="10">
        <v>6877</v>
      </c>
      <c r="D15" s="10">
        <v>7669</v>
      </c>
      <c r="E15" s="10">
        <v>7182</v>
      </c>
      <c r="F15" s="10">
        <v>6996</v>
      </c>
      <c r="G15" s="10">
        <v>6710</v>
      </c>
      <c r="H15" s="10">
        <v>6138</v>
      </c>
      <c r="I15" s="10">
        <v>3732</v>
      </c>
      <c r="J15" s="225">
        <v>5230</v>
      </c>
    </row>
    <row r="16" spans="1:10" ht="15.75" thickBot="1" x14ac:dyDescent="0.3">
      <c r="A16" s="31"/>
      <c r="B16" s="36" t="s">
        <v>302</v>
      </c>
      <c r="C16" s="39">
        <v>3.0000000000000001E-3</v>
      </c>
      <c r="D16" s="39">
        <v>3.9E-2</v>
      </c>
      <c r="E16" s="39">
        <v>9.5000000000000001E-2</v>
      </c>
      <c r="F16" s="39">
        <v>0.13600000000000001</v>
      </c>
      <c r="G16" s="39">
        <v>0.19400000000000001</v>
      </c>
      <c r="H16" s="39">
        <v>0.20699999999999999</v>
      </c>
      <c r="I16" s="39">
        <v>0.1701</v>
      </c>
      <c r="J16" s="326">
        <v>0.17710000000000001</v>
      </c>
    </row>
    <row r="17" spans="1:10" x14ac:dyDescent="0.25">
      <c r="A17" s="32" t="s">
        <v>113</v>
      </c>
      <c r="B17" s="34" t="s">
        <v>299</v>
      </c>
      <c r="C17" s="24">
        <v>5107</v>
      </c>
      <c r="D17" s="24">
        <v>123</v>
      </c>
      <c r="E17" s="24">
        <v>302</v>
      </c>
      <c r="F17" s="24">
        <v>694</v>
      </c>
      <c r="G17" s="10">
        <v>1022</v>
      </c>
      <c r="H17" s="10">
        <v>1334</v>
      </c>
      <c r="I17" s="10">
        <v>804</v>
      </c>
      <c r="J17" s="225">
        <v>986</v>
      </c>
    </row>
    <row r="18" spans="1:10" x14ac:dyDescent="0.25">
      <c r="A18" s="30"/>
      <c r="B18" s="3" t="s">
        <v>300</v>
      </c>
      <c r="C18" s="10">
        <v>16</v>
      </c>
      <c r="D18" s="10">
        <v>5122</v>
      </c>
      <c r="E18" s="10">
        <v>5933</v>
      </c>
      <c r="F18" s="10">
        <v>7236</v>
      </c>
      <c r="G18" s="10">
        <v>7602</v>
      </c>
      <c r="H18" s="10">
        <v>9263</v>
      </c>
      <c r="I18" s="10">
        <v>7253</v>
      </c>
      <c r="J18" s="225">
        <v>9509</v>
      </c>
    </row>
    <row r="19" spans="1:10" x14ac:dyDescent="0.25">
      <c r="A19" s="30"/>
      <c r="B19" s="3" t="s">
        <v>301</v>
      </c>
      <c r="C19" s="10">
        <v>0</v>
      </c>
      <c r="D19" s="10">
        <v>67</v>
      </c>
      <c r="E19" s="10">
        <v>180</v>
      </c>
      <c r="F19" s="10">
        <v>208</v>
      </c>
      <c r="G19" s="10">
        <v>216</v>
      </c>
      <c r="H19" s="10">
        <v>177</v>
      </c>
      <c r="I19" s="10">
        <v>164</v>
      </c>
      <c r="J19" s="225">
        <v>222</v>
      </c>
    </row>
    <row r="20" spans="1:10" x14ac:dyDescent="0.25">
      <c r="A20" s="30"/>
      <c r="B20" s="3" t="s">
        <v>90</v>
      </c>
      <c r="C20" s="10">
        <v>5123</v>
      </c>
      <c r="D20" s="10">
        <v>5312</v>
      </c>
      <c r="E20" s="10">
        <v>6415</v>
      </c>
      <c r="F20" s="10">
        <v>8138</v>
      </c>
      <c r="G20" s="10">
        <v>8840</v>
      </c>
      <c r="H20" s="10">
        <v>10774</v>
      </c>
      <c r="I20" s="10">
        <v>8221</v>
      </c>
      <c r="J20" s="225">
        <v>10717</v>
      </c>
    </row>
    <row r="21" spans="1:10" ht="15.75" thickBot="1" x14ac:dyDescent="0.3">
      <c r="A21" s="31"/>
      <c r="B21" s="36" t="s">
        <v>302</v>
      </c>
      <c r="C21" s="39">
        <v>3.0000000000000001E-3</v>
      </c>
      <c r="D21" s="39">
        <v>2.3E-2</v>
      </c>
      <c r="E21" s="39">
        <v>4.8000000000000001E-2</v>
      </c>
      <c r="F21" s="39">
        <v>8.7999999999999995E-2</v>
      </c>
      <c r="G21" s="39">
        <v>0.11899999999999999</v>
      </c>
      <c r="H21" s="39">
        <v>0.126</v>
      </c>
      <c r="I21" s="39">
        <v>9.98E-2</v>
      </c>
      <c r="J21" s="326">
        <v>9.3899999999999997E-2</v>
      </c>
    </row>
    <row r="22" spans="1:10" x14ac:dyDescent="0.25">
      <c r="A22" s="32" t="s">
        <v>90</v>
      </c>
      <c r="B22" s="34" t="s">
        <v>299</v>
      </c>
      <c r="C22" s="24">
        <v>103</v>
      </c>
      <c r="D22" s="24">
        <v>990</v>
      </c>
      <c r="E22" s="24">
        <v>2178</v>
      </c>
      <c r="F22" s="24">
        <v>2954</v>
      </c>
      <c r="G22" s="10">
        <v>3771</v>
      </c>
      <c r="H22" s="10">
        <v>4220</v>
      </c>
      <c r="I22" s="10">
        <v>2386</v>
      </c>
      <c r="J22" s="225">
        <v>3334</v>
      </c>
    </row>
    <row r="23" spans="1:10" x14ac:dyDescent="0.25">
      <c r="A23" s="4"/>
      <c r="B23" s="3" t="s">
        <v>300</v>
      </c>
      <c r="C23" s="10">
        <v>25144</v>
      </c>
      <c r="D23" s="10">
        <v>24405</v>
      </c>
      <c r="E23" s="10">
        <v>23165</v>
      </c>
      <c r="F23" s="10">
        <v>23285</v>
      </c>
      <c r="G23" s="10">
        <v>22950</v>
      </c>
      <c r="H23" s="10">
        <v>23207</v>
      </c>
      <c r="I23" s="10">
        <v>15967</v>
      </c>
      <c r="J23" s="225">
        <v>21670</v>
      </c>
    </row>
    <row r="24" spans="1:10" x14ac:dyDescent="0.25">
      <c r="B24" s="3" t="s">
        <v>301</v>
      </c>
      <c r="C24" s="10">
        <v>0</v>
      </c>
      <c r="D24" s="10">
        <v>423</v>
      </c>
      <c r="E24" s="10">
        <v>919</v>
      </c>
      <c r="F24" s="10">
        <v>906</v>
      </c>
      <c r="G24" s="10">
        <v>549</v>
      </c>
      <c r="H24" s="10">
        <v>448</v>
      </c>
      <c r="I24" s="10">
        <v>302</v>
      </c>
      <c r="J24" s="225">
        <v>397</v>
      </c>
    </row>
    <row r="25" spans="1:10" x14ac:dyDescent="0.25">
      <c r="B25" s="3" t="s">
        <v>90</v>
      </c>
      <c r="C25" s="10">
        <v>25247</v>
      </c>
      <c r="D25" s="10">
        <v>25818</v>
      </c>
      <c r="E25" s="10">
        <v>26262</v>
      </c>
      <c r="F25" s="10">
        <v>27145</v>
      </c>
      <c r="G25" s="10">
        <v>27270</v>
      </c>
      <c r="H25" s="10">
        <v>27875</v>
      </c>
      <c r="I25" s="10">
        <v>18655</v>
      </c>
      <c r="J25" s="225">
        <v>25401</v>
      </c>
    </row>
    <row r="26" spans="1:10" ht="15.75" thickBot="1" x14ac:dyDescent="0.3">
      <c r="A26" s="19"/>
      <c r="B26" s="36" t="s">
        <v>302</v>
      </c>
      <c r="C26" s="39">
        <v>4.0000000000000001E-3</v>
      </c>
      <c r="D26" s="39">
        <v>3.9E-2</v>
      </c>
      <c r="E26" s="39">
        <v>8.5999999999999993E-2</v>
      </c>
      <c r="F26" s="39">
        <v>0.113</v>
      </c>
      <c r="G26" s="39">
        <v>0.14099999999999999</v>
      </c>
      <c r="H26" s="39">
        <v>0.154</v>
      </c>
      <c r="I26" s="39">
        <v>0.13</v>
      </c>
      <c r="J26" s="326">
        <v>0.1333</v>
      </c>
    </row>
    <row r="31" spans="1:10" x14ac:dyDescent="0.25">
      <c r="F31" s="4"/>
      <c r="G31" s="4"/>
      <c r="H31" s="3"/>
    </row>
    <row r="32" spans="1:10" x14ac:dyDescent="0.25">
      <c r="F32" s="4"/>
      <c r="G32" s="4"/>
      <c r="H32" s="3"/>
    </row>
    <row r="33" spans="6:8" x14ac:dyDescent="0.25">
      <c r="H33" s="3"/>
    </row>
    <row r="34" spans="6:8" x14ac:dyDescent="0.25">
      <c r="H34" s="3"/>
    </row>
    <row r="35" spans="6:8" x14ac:dyDescent="0.25">
      <c r="H35" s="3"/>
    </row>
    <row r="36" spans="6:8" x14ac:dyDescent="0.25">
      <c r="F36" s="4"/>
      <c r="G36" s="4"/>
      <c r="H36" s="3"/>
    </row>
    <row r="37" spans="6:8" x14ac:dyDescent="0.25">
      <c r="F37" s="4"/>
      <c r="G37" s="4"/>
      <c r="H37" s="3"/>
    </row>
    <row r="38" spans="6:8" x14ac:dyDescent="0.25">
      <c r="H38" s="3"/>
    </row>
    <row r="39" spans="6:8" x14ac:dyDescent="0.25">
      <c r="H39" s="3"/>
    </row>
    <row r="40" spans="6:8" x14ac:dyDescent="0.25">
      <c r="H40" s="3"/>
    </row>
    <row r="41" spans="6:8" x14ac:dyDescent="0.25">
      <c r="F41" s="4"/>
      <c r="G41" s="4"/>
      <c r="H41" s="3"/>
    </row>
    <row r="42" spans="6:8" x14ac:dyDescent="0.25">
      <c r="F42" s="4"/>
      <c r="G42" s="4"/>
      <c r="H42" s="3"/>
    </row>
    <row r="43" spans="6:8" x14ac:dyDescent="0.25">
      <c r="H43" s="3"/>
    </row>
    <row r="44" spans="6:8" x14ac:dyDescent="0.25">
      <c r="H44" s="3"/>
    </row>
    <row r="45" spans="6:8" x14ac:dyDescent="0.25">
      <c r="H45" s="3"/>
    </row>
    <row r="46" spans="6:8" x14ac:dyDescent="0.25">
      <c r="H46" s="3"/>
    </row>
    <row r="47" spans="6:8" x14ac:dyDescent="0.25">
      <c r="H47" s="3"/>
    </row>
    <row r="48" spans="6:8" x14ac:dyDescent="0.25">
      <c r="H48" s="3"/>
    </row>
    <row r="49" spans="8:8" x14ac:dyDescent="0.25">
      <c r="H49" s="3"/>
    </row>
    <row r="50" spans="8:8" x14ac:dyDescent="0.25">
      <c r="H50" s="3"/>
    </row>
  </sheetData>
  <pageMargins left="0.7" right="0.7" top="0.75" bottom="0.75" header="0.3" footer="0.3"/>
  <pageSetup paperSize="9" orientation="portrait" horizontalDpi="4294967293"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61A8-2985-4A4B-8CBB-8563E31C010D}">
  <dimension ref="A1:G16"/>
  <sheetViews>
    <sheetView zoomScale="90" workbookViewId="0">
      <selection activeCell="E13" sqref="E13"/>
    </sheetView>
  </sheetViews>
  <sheetFormatPr defaultColWidth="8.7109375" defaultRowHeight="15" x14ac:dyDescent="0.25"/>
  <cols>
    <col min="1" max="1" width="17.28515625" style="166" customWidth="1"/>
    <col min="2" max="2" width="22" style="166" customWidth="1"/>
    <col min="3" max="3" width="22.28515625" style="166" customWidth="1"/>
    <col min="4" max="4" width="17.28515625" style="166" customWidth="1"/>
    <col min="5" max="5" width="10.7109375" style="166" customWidth="1"/>
    <col min="6" max="6" width="24" style="166" customWidth="1"/>
    <col min="7" max="7" width="28.28515625" style="166" customWidth="1"/>
    <col min="8" max="8" width="22.42578125" style="166" customWidth="1"/>
    <col min="9" max="16384" width="8.7109375" style="166"/>
  </cols>
  <sheetData>
    <row r="1" spans="1:7" x14ac:dyDescent="0.25">
      <c r="A1" s="220" t="s">
        <v>84</v>
      </c>
    </row>
    <row r="2" spans="1:7" x14ac:dyDescent="0.25">
      <c r="A2" s="220" t="s">
        <v>27</v>
      </c>
    </row>
    <row r="3" spans="1:7" x14ac:dyDescent="0.25">
      <c r="A3" s="29"/>
    </row>
    <row r="4" spans="1:7" x14ac:dyDescent="0.25">
      <c r="A4" s="221" t="s">
        <v>5</v>
      </c>
    </row>
    <row r="5" spans="1:7" ht="15.75" thickBot="1" x14ac:dyDescent="0.3"/>
    <row r="6" spans="1:7" ht="57" customHeight="1" thickTop="1" thickBot="1" x14ac:dyDescent="0.3">
      <c r="A6" s="183" t="s">
        <v>313</v>
      </c>
      <c r="B6" s="204" t="s">
        <v>299</v>
      </c>
      <c r="C6" s="204" t="s">
        <v>314</v>
      </c>
      <c r="D6" s="203" t="s">
        <v>315</v>
      </c>
      <c r="E6" s="203" t="s">
        <v>90</v>
      </c>
      <c r="F6" s="183" t="s">
        <v>316</v>
      </c>
      <c r="G6" s="204" t="s">
        <v>317</v>
      </c>
    </row>
    <row r="7" spans="1:7" ht="15.75" thickTop="1" x14ac:dyDescent="0.25">
      <c r="A7" s="184" t="s">
        <v>318</v>
      </c>
      <c r="B7" s="461">
        <v>819</v>
      </c>
      <c r="C7" s="462">
        <v>4366</v>
      </c>
      <c r="D7" s="463">
        <v>76</v>
      </c>
      <c r="E7" s="464">
        <v>5261</v>
      </c>
      <c r="F7" s="465">
        <v>5185</v>
      </c>
      <c r="G7" s="339">
        <f>B7/F7</f>
        <v>0.1579556412729026</v>
      </c>
    </row>
    <row r="8" spans="1:7" x14ac:dyDescent="0.25">
      <c r="A8" s="184" t="s">
        <v>319</v>
      </c>
      <c r="B8" s="461">
        <v>1121</v>
      </c>
      <c r="C8" s="462">
        <v>8595</v>
      </c>
      <c r="D8" s="463">
        <v>180</v>
      </c>
      <c r="E8" s="464">
        <v>9896</v>
      </c>
      <c r="F8" s="341">
        <v>9716</v>
      </c>
      <c r="G8" s="339">
        <f>B8/F8</f>
        <v>0.11537669822972417</v>
      </c>
    </row>
    <row r="9" spans="1:7" x14ac:dyDescent="0.25">
      <c r="A9" s="184" t="s">
        <v>320</v>
      </c>
      <c r="B9" s="461">
        <v>1206</v>
      </c>
      <c r="C9" s="462">
        <v>6630</v>
      </c>
      <c r="D9" s="463">
        <v>105</v>
      </c>
      <c r="E9" s="464">
        <v>7941</v>
      </c>
      <c r="F9" s="341">
        <v>7836</v>
      </c>
      <c r="G9" s="339">
        <f>B9/F9</f>
        <v>0.15390505359877488</v>
      </c>
    </row>
    <row r="10" spans="1:7" x14ac:dyDescent="0.25">
      <c r="A10" s="184" t="s">
        <v>321</v>
      </c>
      <c r="B10" s="461">
        <v>99</v>
      </c>
      <c r="C10" s="462">
        <v>639</v>
      </c>
      <c r="D10" s="463">
        <v>11</v>
      </c>
      <c r="E10" s="464">
        <v>749</v>
      </c>
      <c r="F10" s="340">
        <v>738</v>
      </c>
      <c r="G10" s="339">
        <f>B10/F10</f>
        <v>0.13414634146341464</v>
      </c>
    </row>
    <row r="11" spans="1:7" x14ac:dyDescent="0.25">
      <c r="A11" s="184" t="s">
        <v>322</v>
      </c>
      <c r="B11" s="461">
        <v>74</v>
      </c>
      <c r="C11" s="462">
        <v>1114</v>
      </c>
      <c r="D11" s="463">
        <v>18</v>
      </c>
      <c r="E11" s="464">
        <v>1206</v>
      </c>
      <c r="F11" s="341">
        <v>1188</v>
      </c>
      <c r="G11" s="339">
        <f>B11/F11</f>
        <v>6.2289562289562291E-2</v>
      </c>
    </row>
    <row r="12" spans="1:7" x14ac:dyDescent="0.25">
      <c r="A12" s="184" t="s">
        <v>323</v>
      </c>
      <c r="B12" s="407">
        <v>9</v>
      </c>
      <c r="C12" s="407" t="s">
        <v>98</v>
      </c>
      <c r="D12" s="340">
        <v>6</v>
      </c>
      <c r="E12" s="340" t="s">
        <v>98</v>
      </c>
      <c r="F12" s="340" t="s">
        <v>98</v>
      </c>
      <c r="G12" s="339" t="s">
        <v>324</v>
      </c>
    </row>
    <row r="13" spans="1:7" x14ac:dyDescent="0.25">
      <c r="A13" s="184" t="s">
        <v>325</v>
      </c>
      <c r="B13" s="407">
        <v>6</v>
      </c>
      <c r="C13" s="407">
        <v>249</v>
      </c>
      <c r="D13" s="340">
        <v>1</v>
      </c>
      <c r="E13" s="388">
        <v>256</v>
      </c>
      <c r="F13" s="340">
        <v>255</v>
      </c>
      <c r="G13" s="339">
        <v>2.4E-2</v>
      </c>
    </row>
    <row r="14" spans="1:7" ht="15.75" thickBot="1" x14ac:dyDescent="0.3">
      <c r="A14" s="189" t="s">
        <v>326</v>
      </c>
      <c r="B14" s="460" t="s">
        <v>327</v>
      </c>
      <c r="C14" s="460" t="s">
        <v>98</v>
      </c>
      <c r="D14" s="392" t="s">
        <v>327</v>
      </c>
      <c r="E14" s="392" t="s">
        <v>98</v>
      </c>
      <c r="F14" s="392" t="s">
        <v>98</v>
      </c>
      <c r="G14" s="374" t="s">
        <v>324</v>
      </c>
    </row>
    <row r="15" spans="1:7" ht="16.5" thickTop="1" thickBot="1" x14ac:dyDescent="0.3">
      <c r="A15" s="193" t="s">
        <v>90</v>
      </c>
      <c r="B15" s="327">
        <v>3334</v>
      </c>
      <c r="C15" s="327">
        <v>21670</v>
      </c>
      <c r="D15" s="328">
        <v>397</v>
      </c>
      <c r="E15" s="327">
        <v>25401</v>
      </c>
      <c r="F15" s="331">
        <v>25004</v>
      </c>
      <c r="G15" s="332">
        <f>B15/F15</f>
        <v>0.13333866581346984</v>
      </c>
    </row>
    <row r="16" spans="1:7" ht="15.75" thickTop="1" x14ac:dyDescent="0.25"/>
  </sheetData>
  <pageMargins left="0.7" right="0.7" top="0.75" bottom="0.75" header="0.3" footer="0.3"/>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1079-B274-42B9-91DD-217E2B58C5D4}">
  <dimension ref="A1:I23"/>
  <sheetViews>
    <sheetView zoomScaleNormal="100" workbookViewId="0">
      <selection activeCell="H23" sqref="H23"/>
    </sheetView>
  </sheetViews>
  <sheetFormatPr defaultColWidth="8.7109375" defaultRowHeight="15" x14ac:dyDescent="0.25"/>
  <cols>
    <col min="1" max="1" width="28.28515625" style="166" customWidth="1"/>
    <col min="2" max="9" width="12.7109375" style="166" customWidth="1"/>
    <col min="10" max="16384" width="8.7109375" style="166"/>
  </cols>
  <sheetData>
    <row r="1" spans="1:9" x14ac:dyDescent="0.25">
      <c r="A1" s="220" t="s">
        <v>84</v>
      </c>
    </row>
    <row r="2" spans="1:9" x14ac:dyDescent="0.25">
      <c r="A2" s="220" t="s">
        <v>28</v>
      </c>
    </row>
    <row r="3" spans="1:9" x14ac:dyDescent="0.25">
      <c r="A3" s="220"/>
    </row>
    <row r="4" spans="1:9" x14ac:dyDescent="0.25">
      <c r="A4" s="220" t="s">
        <v>5</v>
      </c>
    </row>
    <row r="5" spans="1:9" ht="15.75" thickBot="1" x14ac:dyDescent="0.3"/>
    <row r="6" spans="1:9" ht="15.75" thickTop="1" x14ac:dyDescent="0.25">
      <c r="A6" s="604" t="s">
        <v>328</v>
      </c>
      <c r="B6" s="603" t="s">
        <v>107</v>
      </c>
      <c r="C6" s="603"/>
      <c r="D6" s="603" t="s">
        <v>108</v>
      </c>
      <c r="E6" s="603"/>
      <c r="F6" s="602" t="s">
        <v>109</v>
      </c>
      <c r="G6" s="602"/>
      <c r="H6" s="602" t="s">
        <v>110</v>
      </c>
      <c r="I6" s="602"/>
    </row>
    <row r="7" spans="1:9" ht="46.15" customHeight="1" thickBot="1" x14ac:dyDescent="0.3">
      <c r="A7" s="605"/>
      <c r="B7" s="259" t="s">
        <v>329</v>
      </c>
      <c r="C7" s="259" t="s">
        <v>330</v>
      </c>
      <c r="D7" s="259" t="s">
        <v>329</v>
      </c>
      <c r="E7" s="259" t="s">
        <v>330</v>
      </c>
      <c r="F7" s="259" t="s">
        <v>329</v>
      </c>
      <c r="G7" s="259" t="s">
        <v>330</v>
      </c>
      <c r="H7" s="259" t="s">
        <v>329</v>
      </c>
      <c r="I7" s="259" t="s">
        <v>330</v>
      </c>
    </row>
    <row r="8" spans="1:9" ht="15.75" thickTop="1" x14ac:dyDescent="0.25">
      <c r="A8" s="184" t="s">
        <v>331</v>
      </c>
      <c r="B8" s="341">
        <v>1801</v>
      </c>
      <c r="C8" s="339">
        <v>0.41799999999999998</v>
      </c>
      <c r="D8" s="341">
        <v>1901</v>
      </c>
      <c r="E8" s="339">
        <v>0.38700000000000001</v>
      </c>
      <c r="F8" s="389">
        <v>1264</v>
      </c>
      <c r="G8" s="566">
        <v>0.46700000000000003</v>
      </c>
      <c r="H8" s="225">
        <v>1564</v>
      </c>
      <c r="I8" s="325">
        <v>0.40060000000000001</v>
      </c>
    </row>
    <row r="9" spans="1:9" x14ac:dyDescent="0.25">
      <c r="A9" s="184" t="s">
        <v>332</v>
      </c>
      <c r="B9" s="341">
        <v>1080</v>
      </c>
      <c r="C9" s="339">
        <v>0.251</v>
      </c>
      <c r="D9" s="341">
        <v>1340</v>
      </c>
      <c r="E9" s="339">
        <v>0.27300000000000002</v>
      </c>
      <c r="F9" s="407">
        <v>628</v>
      </c>
      <c r="G9" s="566">
        <v>0.23200000000000001</v>
      </c>
      <c r="H9" s="225">
        <v>929</v>
      </c>
      <c r="I9" s="325">
        <v>0.23799999999999999</v>
      </c>
    </row>
    <row r="10" spans="1:9" x14ac:dyDescent="0.25">
      <c r="A10" s="184" t="s">
        <v>333</v>
      </c>
      <c r="B10" s="340">
        <v>407</v>
      </c>
      <c r="C10" s="339">
        <v>9.5000000000000001E-2</v>
      </c>
      <c r="D10" s="340">
        <v>502</v>
      </c>
      <c r="E10" s="339">
        <v>0.10199999999999999</v>
      </c>
      <c r="F10" s="407">
        <v>231</v>
      </c>
      <c r="G10" s="566">
        <v>8.5000000000000006E-2</v>
      </c>
      <c r="H10" s="40">
        <v>325</v>
      </c>
      <c r="I10" s="325">
        <v>8.3199999999999996E-2</v>
      </c>
    </row>
    <row r="11" spans="1:9" x14ac:dyDescent="0.25">
      <c r="A11" s="184" t="s">
        <v>334</v>
      </c>
      <c r="B11" s="340">
        <v>379</v>
      </c>
      <c r="C11" s="339">
        <v>8.7999999999999995E-2</v>
      </c>
      <c r="D11" s="340">
        <v>479</v>
      </c>
      <c r="E11" s="339">
        <v>9.7000000000000003E-2</v>
      </c>
      <c r="F11" s="407">
        <v>225</v>
      </c>
      <c r="G11" s="566">
        <v>8.3000000000000004E-2</v>
      </c>
      <c r="H11" s="40">
        <v>306</v>
      </c>
      <c r="I11" s="325">
        <v>7.8399999999999997E-2</v>
      </c>
    </row>
    <row r="12" spans="1:9" x14ac:dyDescent="0.25">
      <c r="A12" s="184" t="s">
        <v>335</v>
      </c>
      <c r="B12" s="340">
        <v>211</v>
      </c>
      <c r="C12" s="339">
        <v>4.9000000000000002E-2</v>
      </c>
      <c r="D12" s="340">
        <v>210</v>
      </c>
      <c r="E12" s="339">
        <v>4.2999999999999997E-2</v>
      </c>
      <c r="F12" s="407">
        <v>148</v>
      </c>
      <c r="G12" s="566">
        <v>5.5E-2</v>
      </c>
      <c r="H12" s="40">
        <v>209</v>
      </c>
      <c r="I12" s="325">
        <v>5.3499999999999999E-2</v>
      </c>
    </row>
    <row r="13" spans="1:9" x14ac:dyDescent="0.25">
      <c r="A13" s="184" t="s">
        <v>336</v>
      </c>
      <c r="B13" s="340">
        <v>146</v>
      </c>
      <c r="C13" s="339">
        <v>3.4000000000000002E-2</v>
      </c>
      <c r="D13" s="340">
        <v>167</v>
      </c>
      <c r="E13" s="339">
        <v>3.4000000000000002E-2</v>
      </c>
      <c r="F13" s="407">
        <v>98</v>
      </c>
      <c r="G13" s="566">
        <v>3.5999999999999997E-2</v>
      </c>
      <c r="H13" s="40">
        <v>137</v>
      </c>
      <c r="I13" s="325">
        <v>3.5099999999999999E-2</v>
      </c>
    </row>
    <row r="14" spans="1:9" x14ac:dyDescent="0.25">
      <c r="A14" s="184" t="s">
        <v>439</v>
      </c>
      <c r="B14" s="146"/>
      <c r="C14" s="146"/>
      <c r="D14" s="146"/>
      <c r="E14" s="146"/>
      <c r="F14" s="146"/>
      <c r="G14" s="146"/>
      <c r="H14" s="40">
        <v>270</v>
      </c>
      <c r="I14" s="325">
        <v>6.9199999999999998E-2</v>
      </c>
    </row>
    <row r="15" spans="1:9" x14ac:dyDescent="0.25">
      <c r="A15" s="184" t="s">
        <v>337</v>
      </c>
      <c r="B15" s="340">
        <v>80</v>
      </c>
      <c r="C15" s="339">
        <v>1.9E-2</v>
      </c>
      <c r="D15" s="340">
        <v>96</v>
      </c>
      <c r="E15" s="339">
        <v>0.02</v>
      </c>
      <c r="F15" s="407">
        <v>38</v>
      </c>
      <c r="G15" s="566">
        <v>1.4E-2</v>
      </c>
      <c r="H15" s="40">
        <v>52</v>
      </c>
      <c r="I15" s="325">
        <v>1.3299999999999999E-2</v>
      </c>
    </row>
    <row r="16" spans="1:9" x14ac:dyDescent="0.25">
      <c r="A16" s="184" t="s">
        <v>338</v>
      </c>
      <c r="B16" s="340">
        <v>103</v>
      </c>
      <c r="C16" s="339">
        <v>2.4E-2</v>
      </c>
      <c r="D16" s="340">
        <v>137</v>
      </c>
      <c r="E16" s="339">
        <v>2.8000000000000001E-2</v>
      </c>
      <c r="F16" s="407">
        <v>50</v>
      </c>
      <c r="G16" s="566">
        <v>1.9E-2</v>
      </c>
      <c r="H16" s="40">
        <v>60</v>
      </c>
      <c r="I16" s="325">
        <v>1.54E-2</v>
      </c>
    </row>
    <row r="17" spans="1:9" ht="15.75" thickBot="1" x14ac:dyDescent="0.3">
      <c r="A17" s="189" t="s">
        <v>301</v>
      </c>
      <c r="B17" s="392">
        <v>98</v>
      </c>
      <c r="C17" s="374">
        <v>2.3E-2</v>
      </c>
      <c r="D17" s="392">
        <v>83</v>
      </c>
      <c r="E17" s="374">
        <v>1.7000000000000001E-2</v>
      </c>
      <c r="F17" s="460">
        <v>27</v>
      </c>
      <c r="G17" s="564">
        <v>0.01</v>
      </c>
      <c r="H17" s="460">
        <v>52</v>
      </c>
      <c r="I17" s="564">
        <v>1.3299999999999999E-2</v>
      </c>
    </row>
    <row r="18" spans="1:9" ht="16.5" thickTop="1" thickBot="1" x14ac:dyDescent="0.3">
      <c r="A18" s="193" t="s">
        <v>339</v>
      </c>
      <c r="B18" s="355">
        <v>4305</v>
      </c>
      <c r="C18" s="567">
        <v>1</v>
      </c>
      <c r="D18" s="355">
        <v>4915</v>
      </c>
      <c r="E18" s="567">
        <v>1</v>
      </c>
      <c r="F18" s="420">
        <v>2709</v>
      </c>
      <c r="G18" s="565">
        <v>1</v>
      </c>
      <c r="H18" s="420">
        <v>3904</v>
      </c>
      <c r="I18" s="565">
        <v>1</v>
      </c>
    </row>
    <row r="19" spans="1:9" ht="15.75" thickTop="1" x14ac:dyDescent="0.25">
      <c r="H19" s="274"/>
    </row>
    <row r="20" spans="1:9" x14ac:dyDescent="0.25">
      <c r="A20" s="175" t="s">
        <v>340</v>
      </c>
    </row>
    <row r="21" spans="1:9" x14ac:dyDescent="0.25">
      <c r="A21" s="275"/>
    </row>
    <row r="22" spans="1:9" x14ac:dyDescent="0.25">
      <c r="A22" s="169" t="s">
        <v>341</v>
      </c>
    </row>
    <row r="23" spans="1:9" x14ac:dyDescent="0.25">
      <c r="A23" t="s">
        <v>438</v>
      </c>
    </row>
  </sheetData>
  <mergeCells count="5">
    <mergeCell ref="H6:I6"/>
    <mergeCell ref="F6:G6"/>
    <mergeCell ref="B6:C6"/>
    <mergeCell ref="D6:E6"/>
    <mergeCell ref="A6:A7"/>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0829-91B6-4825-965D-E12DC3A9C8F3}">
  <dimension ref="B1:L25"/>
  <sheetViews>
    <sheetView topLeftCell="A4" zoomScale="90" zoomScaleNormal="90" workbookViewId="0">
      <selection activeCell="N14" sqref="N14"/>
    </sheetView>
  </sheetViews>
  <sheetFormatPr defaultColWidth="8.7109375" defaultRowHeight="15" x14ac:dyDescent="0.25"/>
  <cols>
    <col min="1" max="16384" width="8.7109375" style="157"/>
  </cols>
  <sheetData>
    <row r="1" spans="2:12" ht="81" customHeight="1" x14ac:dyDescent="0.25">
      <c r="G1" s="569" t="s">
        <v>69</v>
      </c>
      <c r="H1" s="569"/>
      <c r="I1" s="569"/>
      <c r="J1" s="569"/>
      <c r="K1" s="569"/>
      <c r="L1" s="569"/>
    </row>
    <row r="2" spans="2:12" ht="15" customHeight="1" x14ac:dyDescent="0.25">
      <c r="G2" s="378"/>
      <c r="H2" s="378"/>
      <c r="I2" s="378"/>
      <c r="J2" s="378"/>
      <c r="K2" s="378"/>
      <c r="L2" s="378"/>
    </row>
    <row r="3" spans="2:12" x14ac:dyDescent="0.25">
      <c r="B3" s="379"/>
    </row>
    <row r="4" spans="2:12" x14ac:dyDescent="0.25">
      <c r="B4" s="385" t="s">
        <v>70</v>
      </c>
    </row>
    <row r="5" spans="2:12" x14ac:dyDescent="0.25">
      <c r="B5" s="381" t="s">
        <v>71</v>
      </c>
    </row>
    <row r="6" spans="2:12" x14ac:dyDescent="0.25">
      <c r="B6" s="381" t="s">
        <v>72</v>
      </c>
    </row>
    <row r="7" spans="2:12" x14ac:dyDescent="0.25">
      <c r="B7" s="381"/>
    </row>
    <row r="8" spans="2:12" x14ac:dyDescent="0.25">
      <c r="B8" s="385" t="s">
        <v>73</v>
      </c>
    </row>
    <row r="9" spans="2:12" x14ac:dyDescent="0.25">
      <c r="B9" s="382" t="s">
        <v>74</v>
      </c>
    </row>
    <row r="10" spans="2:12" x14ac:dyDescent="0.25">
      <c r="B10" s="382" t="s">
        <v>75</v>
      </c>
    </row>
    <row r="11" spans="2:12" x14ac:dyDescent="0.25">
      <c r="B11" s="382" t="s">
        <v>433</v>
      </c>
    </row>
    <row r="12" spans="2:12" x14ac:dyDescent="0.25">
      <c r="B12" s="380"/>
    </row>
    <row r="13" spans="2:12" x14ac:dyDescent="0.25">
      <c r="B13" s="385" t="s">
        <v>76</v>
      </c>
    </row>
    <row r="14" spans="2:12" x14ac:dyDescent="0.25">
      <c r="B14" s="381" t="s">
        <v>77</v>
      </c>
    </row>
    <row r="15" spans="2:12" x14ac:dyDescent="0.25">
      <c r="B15" s="383" t="s">
        <v>78</v>
      </c>
    </row>
    <row r="16" spans="2:12" x14ac:dyDescent="0.25">
      <c r="B16" s="383" t="s">
        <v>79</v>
      </c>
    </row>
    <row r="17" spans="2:2" x14ac:dyDescent="0.25">
      <c r="B17" s="383"/>
    </row>
    <row r="18" spans="2:2" x14ac:dyDescent="0.25">
      <c r="B18" s="385" t="s">
        <v>80</v>
      </c>
    </row>
    <row r="19" spans="2:2" x14ac:dyDescent="0.25">
      <c r="B19" s="381" t="s">
        <v>434</v>
      </c>
    </row>
    <row r="20" spans="2:2" x14ac:dyDescent="0.25">
      <c r="B20" s="384" t="s">
        <v>81</v>
      </c>
    </row>
    <row r="21" spans="2:2" x14ac:dyDescent="0.25">
      <c r="B21" s="384" t="s">
        <v>82</v>
      </c>
    </row>
    <row r="22" spans="2:2" x14ac:dyDescent="0.25">
      <c r="B22" s="384"/>
    </row>
    <row r="23" spans="2:2" x14ac:dyDescent="0.25">
      <c r="B23" s="562" t="s">
        <v>83</v>
      </c>
    </row>
    <row r="25" spans="2:2" ht="15.75" x14ac:dyDescent="0.25">
      <c r="B25" s="161" t="s">
        <v>67</v>
      </c>
    </row>
  </sheetData>
  <mergeCells count="1">
    <mergeCell ref="G1:L1"/>
  </mergeCells>
  <hyperlinks>
    <hyperlink ref="B23" r:id="rId1" xr:uid="{14ECD179-FBB5-4E93-B0D5-382A25360E15}"/>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09279-0480-4A28-BB3B-67D83C397DBB}">
  <dimension ref="A1:J26"/>
  <sheetViews>
    <sheetView zoomScale="90" zoomScaleNormal="90" workbookViewId="0">
      <selection activeCell="J25" sqref="J25"/>
    </sheetView>
  </sheetViews>
  <sheetFormatPr defaultRowHeight="15" x14ac:dyDescent="0.25"/>
  <cols>
    <col min="1" max="1" width="31.28515625" bestFit="1" customWidth="1"/>
    <col min="2" max="2" width="82.28515625" bestFit="1" customWidth="1"/>
    <col min="3" max="10" width="8.7109375" customWidth="1"/>
  </cols>
  <sheetData>
    <row r="1" spans="1:10" x14ac:dyDescent="0.25">
      <c r="A1" s="6" t="s">
        <v>84</v>
      </c>
    </row>
    <row r="2" spans="1:10" x14ac:dyDescent="0.25">
      <c r="A2" s="6" t="s">
        <v>29</v>
      </c>
    </row>
    <row r="3" spans="1:10" x14ac:dyDescent="0.25">
      <c r="A3" s="6"/>
    </row>
    <row r="4" spans="1:10" x14ac:dyDescent="0.25">
      <c r="A4" s="7" t="s">
        <v>5</v>
      </c>
    </row>
    <row r="5" spans="1:10" ht="15.75" thickBot="1" x14ac:dyDescent="0.3"/>
    <row r="6" spans="1:10" s="323" customFormat="1" ht="15.75" thickBot="1" x14ac:dyDescent="0.3">
      <c r="A6" s="457" t="s">
        <v>291</v>
      </c>
      <c r="B6" s="457" t="s">
        <v>303</v>
      </c>
      <c r="C6" s="457" t="s">
        <v>103</v>
      </c>
      <c r="D6" s="457" t="s">
        <v>104</v>
      </c>
      <c r="E6" s="457" t="s">
        <v>105</v>
      </c>
      <c r="F6" s="457" t="s">
        <v>106</v>
      </c>
      <c r="G6" s="457" t="s">
        <v>107</v>
      </c>
      <c r="H6" s="457" t="s">
        <v>108</v>
      </c>
      <c r="I6" s="454" t="s">
        <v>109</v>
      </c>
      <c r="J6" s="457" t="s">
        <v>110</v>
      </c>
    </row>
    <row r="7" spans="1:10" x14ac:dyDescent="0.25">
      <c r="A7" s="596" t="s">
        <v>87</v>
      </c>
      <c r="B7" s="3" t="s">
        <v>304</v>
      </c>
      <c r="C7" s="540">
        <v>161</v>
      </c>
      <c r="D7" s="540">
        <v>195</v>
      </c>
      <c r="E7" s="540">
        <v>184</v>
      </c>
      <c r="F7" s="540">
        <v>215</v>
      </c>
      <c r="G7" s="296">
        <v>273</v>
      </c>
      <c r="H7" s="540">
        <v>344</v>
      </c>
      <c r="I7" s="540">
        <v>266</v>
      </c>
      <c r="J7" s="341" t="s">
        <v>98</v>
      </c>
    </row>
    <row r="8" spans="1:10" x14ac:dyDescent="0.25">
      <c r="A8" s="597"/>
      <c r="B8" s="3" t="s">
        <v>305</v>
      </c>
      <c r="C8" s="540">
        <v>9948</v>
      </c>
      <c r="D8" s="540">
        <v>10268</v>
      </c>
      <c r="E8" s="540">
        <v>10213</v>
      </c>
      <c r="F8" s="540">
        <v>10165</v>
      </c>
      <c r="G8" s="540">
        <v>10144</v>
      </c>
      <c r="H8" s="540">
        <v>10778</v>
      </c>
      <c r="I8" s="540">
        <v>7102</v>
      </c>
      <c r="J8" s="341">
        <v>9344</v>
      </c>
    </row>
    <row r="9" spans="1:10" x14ac:dyDescent="0.25">
      <c r="A9" s="597"/>
      <c r="B9" s="3" t="s">
        <v>301</v>
      </c>
      <c r="C9" s="540">
        <v>60</v>
      </c>
      <c r="D9" s="540">
        <v>42</v>
      </c>
      <c r="E9" s="540">
        <v>43</v>
      </c>
      <c r="F9" s="540">
        <v>71</v>
      </c>
      <c r="G9" s="296">
        <v>72</v>
      </c>
      <c r="H9" s="296">
        <v>104</v>
      </c>
      <c r="I9" s="540">
        <v>47</v>
      </c>
      <c r="J9" s="341" t="s">
        <v>98</v>
      </c>
    </row>
    <row r="10" spans="1:10" x14ac:dyDescent="0.25">
      <c r="A10" s="597"/>
      <c r="B10" s="3" t="s">
        <v>90</v>
      </c>
      <c r="C10" s="540">
        <v>10169</v>
      </c>
      <c r="D10" s="540">
        <v>10505</v>
      </c>
      <c r="E10" s="540">
        <v>10440</v>
      </c>
      <c r="F10" s="540">
        <v>10451</v>
      </c>
      <c r="G10" s="540">
        <v>10489</v>
      </c>
      <c r="H10" s="540">
        <v>11226</v>
      </c>
      <c r="I10" s="540">
        <v>7415</v>
      </c>
      <c r="J10" s="341">
        <v>9812</v>
      </c>
    </row>
    <row r="11" spans="1:10" ht="30.75" thickBot="1" x14ac:dyDescent="0.3">
      <c r="A11" s="598"/>
      <c r="B11" s="36" t="s">
        <v>306</v>
      </c>
      <c r="C11" s="541">
        <v>1.6E-2</v>
      </c>
      <c r="D11" s="541">
        <v>1.9E-2</v>
      </c>
      <c r="E11" s="541">
        <v>1.7999999999999999E-2</v>
      </c>
      <c r="F11" s="541">
        <v>1.7999999999999999E-2</v>
      </c>
      <c r="G11" s="541">
        <v>2.5999999999999999E-2</v>
      </c>
      <c r="H11" s="541">
        <v>3.1E-2</v>
      </c>
      <c r="I11" s="541">
        <v>3.61E-2</v>
      </c>
      <c r="J11" s="542" t="s">
        <v>98</v>
      </c>
    </row>
    <row r="12" spans="1:10" x14ac:dyDescent="0.25">
      <c r="A12" s="596" t="s">
        <v>88</v>
      </c>
      <c r="B12" s="34" t="s">
        <v>304</v>
      </c>
      <c r="C12" s="543">
        <v>200</v>
      </c>
      <c r="D12" s="543">
        <v>219</v>
      </c>
      <c r="E12" s="543">
        <v>252</v>
      </c>
      <c r="F12" s="543">
        <v>293</v>
      </c>
      <c r="G12" s="296">
        <v>348</v>
      </c>
      <c r="H12" s="540">
        <v>332</v>
      </c>
      <c r="I12" s="540">
        <v>228</v>
      </c>
      <c r="J12" s="341">
        <v>398</v>
      </c>
    </row>
    <row r="13" spans="1:10" x14ac:dyDescent="0.25">
      <c r="A13" s="597"/>
      <c r="B13" s="3" t="s">
        <v>305</v>
      </c>
      <c r="C13" s="540">
        <v>14808</v>
      </c>
      <c r="D13" s="540">
        <v>14988</v>
      </c>
      <c r="E13" s="540">
        <v>15069</v>
      </c>
      <c r="F13" s="540">
        <v>15786</v>
      </c>
      <c r="G13" s="540">
        <v>16321</v>
      </c>
      <c r="H13" s="540">
        <v>16183</v>
      </c>
      <c r="I13" s="540">
        <v>10933</v>
      </c>
      <c r="J13" s="341">
        <v>14926</v>
      </c>
    </row>
    <row r="14" spans="1:10" x14ac:dyDescent="0.25">
      <c r="A14" s="597"/>
      <c r="B14" s="3" t="s">
        <v>301</v>
      </c>
      <c r="C14" s="540">
        <v>70</v>
      </c>
      <c r="D14" s="540">
        <v>106</v>
      </c>
      <c r="E14" s="540">
        <v>501</v>
      </c>
      <c r="F14" s="540">
        <v>615</v>
      </c>
      <c r="G14" s="296">
        <v>112</v>
      </c>
      <c r="H14" s="296">
        <v>134</v>
      </c>
      <c r="I14" s="540">
        <v>79</v>
      </c>
      <c r="J14" s="341">
        <v>124</v>
      </c>
    </row>
    <row r="15" spans="1:10" x14ac:dyDescent="0.25">
      <c r="A15" s="597"/>
      <c r="B15" s="3" t="s">
        <v>90</v>
      </c>
      <c r="C15" s="540">
        <v>15078</v>
      </c>
      <c r="D15" s="540">
        <v>15313</v>
      </c>
      <c r="E15" s="540">
        <v>15822</v>
      </c>
      <c r="F15" s="540">
        <v>16694</v>
      </c>
      <c r="G15" s="540">
        <v>16781</v>
      </c>
      <c r="H15" s="540">
        <v>16649</v>
      </c>
      <c r="I15" s="540">
        <v>11240</v>
      </c>
      <c r="J15" s="341">
        <v>15448</v>
      </c>
    </row>
    <row r="16" spans="1:10" ht="30.75" thickBot="1" x14ac:dyDescent="0.3">
      <c r="A16" s="598"/>
      <c r="B16" s="36" t="s">
        <v>306</v>
      </c>
      <c r="C16" s="541">
        <v>1.4E-2</v>
      </c>
      <c r="D16" s="541">
        <v>1.4E-2</v>
      </c>
      <c r="E16" s="541">
        <v>1.6E-2</v>
      </c>
      <c r="F16" s="541">
        <v>1.6E-2</v>
      </c>
      <c r="G16" s="541">
        <v>2.1000000000000001E-2</v>
      </c>
      <c r="H16" s="541">
        <v>0.02</v>
      </c>
      <c r="I16" s="541">
        <v>2.0400000000000001E-2</v>
      </c>
      <c r="J16" s="542">
        <v>2.5999999999999999E-2</v>
      </c>
    </row>
    <row r="17" spans="1:10" x14ac:dyDescent="0.25">
      <c r="A17" s="599" t="s">
        <v>312</v>
      </c>
      <c r="B17" s="34" t="s">
        <v>304</v>
      </c>
      <c r="C17" s="544"/>
      <c r="D17" s="544"/>
      <c r="E17" s="544"/>
      <c r="F17" s="544"/>
      <c r="G17" s="544"/>
      <c r="H17" s="545"/>
      <c r="I17" s="544"/>
      <c r="J17" s="341" t="s">
        <v>98</v>
      </c>
    </row>
    <row r="18" spans="1:10" x14ac:dyDescent="0.25">
      <c r="A18" s="600"/>
      <c r="B18" s="3" t="s">
        <v>305</v>
      </c>
      <c r="C18" s="544"/>
      <c r="D18" s="544"/>
      <c r="E18" s="544"/>
      <c r="F18" s="544"/>
      <c r="G18" s="544"/>
      <c r="H18" s="545"/>
      <c r="I18" s="544"/>
      <c r="J18" s="341">
        <v>73</v>
      </c>
    </row>
    <row r="19" spans="1:10" x14ac:dyDescent="0.25">
      <c r="A19" s="600"/>
      <c r="B19" s="3" t="s">
        <v>301</v>
      </c>
      <c r="C19" s="544"/>
      <c r="D19" s="544"/>
      <c r="E19" s="544"/>
      <c r="F19" s="544"/>
      <c r="G19" s="544"/>
      <c r="H19" s="545"/>
      <c r="I19" s="544"/>
      <c r="J19" s="341" t="s">
        <v>98</v>
      </c>
    </row>
    <row r="20" spans="1:10" x14ac:dyDescent="0.25">
      <c r="A20" s="600"/>
      <c r="B20" s="3" t="s">
        <v>90</v>
      </c>
      <c r="C20" s="544"/>
      <c r="D20" s="544"/>
      <c r="E20" s="544"/>
      <c r="F20" s="544"/>
      <c r="G20" s="544"/>
      <c r="H20" s="545"/>
      <c r="I20" s="544"/>
      <c r="J20" s="341">
        <v>141</v>
      </c>
    </row>
    <row r="21" spans="1:10" ht="30.75" thickBot="1" x14ac:dyDescent="0.3">
      <c r="A21" s="601"/>
      <c r="B21" s="36" t="s">
        <v>306</v>
      </c>
      <c r="C21" s="544"/>
      <c r="D21" s="544"/>
      <c r="E21" s="544"/>
      <c r="F21" s="544"/>
      <c r="G21" s="544"/>
      <c r="H21" s="546"/>
      <c r="I21" s="544"/>
      <c r="J21" s="339" t="s">
        <v>98</v>
      </c>
    </row>
    <row r="22" spans="1:10" x14ac:dyDescent="0.25">
      <c r="A22" s="596" t="s">
        <v>90</v>
      </c>
      <c r="B22" s="34" t="s">
        <v>304</v>
      </c>
      <c r="C22" s="543">
        <v>361</v>
      </c>
      <c r="D22" s="543">
        <v>414</v>
      </c>
      <c r="E22" s="543">
        <v>436</v>
      </c>
      <c r="F22" s="543">
        <v>508</v>
      </c>
      <c r="G22" s="547">
        <v>621</v>
      </c>
      <c r="H22" s="540">
        <v>676</v>
      </c>
      <c r="I22" s="543">
        <v>494</v>
      </c>
      <c r="J22" s="548">
        <v>771</v>
      </c>
    </row>
    <row r="23" spans="1:10" x14ac:dyDescent="0.25">
      <c r="A23" s="597"/>
      <c r="B23" s="3" t="s">
        <v>305</v>
      </c>
      <c r="C23" s="540">
        <v>24756</v>
      </c>
      <c r="D23" s="540">
        <v>25256</v>
      </c>
      <c r="E23" s="540">
        <v>25282</v>
      </c>
      <c r="F23" s="540">
        <v>25951</v>
      </c>
      <c r="G23" s="540">
        <v>26465</v>
      </c>
      <c r="H23" s="540">
        <v>26961</v>
      </c>
      <c r="I23" s="540">
        <v>18035</v>
      </c>
      <c r="J23" s="341">
        <v>24343</v>
      </c>
    </row>
    <row r="24" spans="1:10" x14ac:dyDescent="0.25">
      <c r="A24" s="597"/>
      <c r="B24" s="3" t="s">
        <v>301</v>
      </c>
      <c r="C24" s="540">
        <v>130</v>
      </c>
      <c r="D24" s="540">
        <v>148</v>
      </c>
      <c r="E24" s="540">
        <v>544</v>
      </c>
      <c r="F24" s="540">
        <v>686</v>
      </c>
      <c r="G24" s="296">
        <v>184</v>
      </c>
      <c r="H24" s="296">
        <v>238</v>
      </c>
      <c r="I24" s="540">
        <v>126</v>
      </c>
      <c r="J24" s="341">
        <v>287</v>
      </c>
    </row>
    <row r="25" spans="1:10" x14ac:dyDescent="0.25">
      <c r="A25" s="597"/>
      <c r="B25" s="3" t="s">
        <v>90</v>
      </c>
      <c r="C25" s="540">
        <v>25247</v>
      </c>
      <c r="D25" s="540">
        <v>25818</v>
      </c>
      <c r="E25" s="540">
        <v>26262</v>
      </c>
      <c r="F25" s="540">
        <v>27145</v>
      </c>
      <c r="G25" s="540">
        <v>27270</v>
      </c>
      <c r="H25" s="540">
        <v>27875</v>
      </c>
      <c r="I25" s="540">
        <v>18655</v>
      </c>
      <c r="J25" s="341">
        <v>25401</v>
      </c>
    </row>
    <row r="26" spans="1:10" ht="30.75" thickBot="1" x14ac:dyDescent="0.3">
      <c r="A26" s="598"/>
      <c r="B26" s="36" t="s">
        <v>306</v>
      </c>
      <c r="C26" s="549">
        <v>1.4E-2</v>
      </c>
      <c r="D26" s="549">
        <v>1.6E-2</v>
      </c>
      <c r="E26" s="549">
        <v>1.7000000000000001E-2</v>
      </c>
      <c r="F26" s="549">
        <v>1.9E-2</v>
      </c>
      <c r="G26" s="549">
        <v>2.3E-2</v>
      </c>
      <c r="H26" s="541">
        <v>2.4E-2</v>
      </c>
      <c r="I26" s="541">
        <v>2.6700000000000002E-2</v>
      </c>
      <c r="J26" s="542">
        <v>3.0700000000000002E-2</v>
      </c>
    </row>
  </sheetData>
  <mergeCells count="4">
    <mergeCell ref="A7:A11"/>
    <mergeCell ref="A12:A16"/>
    <mergeCell ref="A17:A21"/>
    <mergeCell ref="A22:A2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B9F78-C34F-4155-B4D2-CD12AC916C3F}">
  <dimension ref="A1:J49"/>
  <sheetViews>
    <sheetView zoomScale="90" zoomScaleNormal="90" workbookViewId="0">
      <selection activeCell="K26" sqref="K26"/>
    </sheetView>
  </sheetViews>
  <sheetFormatPr defaultColWidth="8.7109375" defaultRowHeight="15" x14ac:dyDescent="0.25"/>
  <cols>
    <col min="1" max="1" width="22.5703125" customWidth="1"/>
    <col min="2" max="2" width="78.42578125" customWidth="1"/>
    <col min="3" max="6" width="10.7109375" bestFit="1" customWidth="1"/>
    <col min="7" max="7" width="10.7109375" customWidth="1"/>
    <col min="8" max="8" width="11.42578125" customWidth="1"/>
    <col min="10" max="10" width="11.28515625" customWidth="1"/>
  </cols>
  <sheetData>
    <row r="1" spans="1:10" x14ac:dyDescent="0.25">
      <c r="A1" s="6" t="s">
        <v>84</v>
      </c>
      <c r="B1" s="6"/>
    </row>
    <row r="2" spans="1:10" x14ac:dyDescent="0.25">
      <c r="A2" s="6" t="s">
        <v>30</v>
      </c>
      <c r="B2" s="6"/>
    </row>
    <row r="3" spans="1:10" x14ac:dyDescent="0.25">
      <c r="A3" s="6"/>
      <c r="B3" s="6"/>
    </row>
    <row r="4" spans="1:10" x14ac:dyDescent="0.25">
      <c r="A4" s="6" t="s">
        <v>5</v>
      </c>
      <c r="B4" s="7"/>
    </row>
    <row r="5" spans="1:10" ht="15.75" thickBot="1" x14ac:dyDescent="0.3">
      <c r="A5" s="45"/>
      <c r="B5" s="6"/>
    </row>
    <row r="6" spans="1:10" s="323" customFormat="1" ht="15.75" thickBot="1" x14ac:dyDescent="0.3">
      <c r="A6" s="457" t="s">
        <v>102</v>
      </c>
      <c r="B6" s="457" t="s">
        <v>303</v>
      </c>
      <c r="C6" s="457" t="s">
        <v>103</v>
      </c>
      <c r="D6" s="457" t="s">
        <v>104</v>
      </c>
      <c r="E6" s="457" t="s">
        <v>105</v>
      </c>
      <c r="F6" s="457" t="s">
        <v>106</v>
      </c>
      <c r="G6" s="457" t="s">
        <v>107</v>
      </c>
      <c r="H6" s="457" t="s">
        <v>108</v>
      </c>
      <c r="I6" s="454" t="s">
        <v>109</v>
      </c>
      <c r="J6" s="457" t="s">
        <v>110</v>
      </c>
    </row>
    <row r="7" spans="1:10" x14ac:dyDescent="0.25">
      <c r="A7" s="30" t="s">
        <v>111</v>
      </c>
      <c r="B7" s="3" t="s">
        <v>304</v>
      </c>
      <c r="C7" s="540">
        <v>170</v>
      </c>
      <c r="D7" s="540">
        <v>171</v>
      </c>
      <c r="E7" s="540">
        <v>184</v>
      </c>
      <c r="F7" s="540">
        <v>183</v>
      </c>
      <c r="G7" s="540">
        <v>223</v>
      </c>
      <c r="H7" s="540">
        <v>213</v>
      </c>
      <c r="I7" s="540">
        <v>119</v>
      </c>
      <c r="J7" s="341">
        <v>199</v>
      </c>
    </row>
    <row r="8" spans="1:10" x14ac:dyDescent="0.25">
      <c r="A8" s="30"/>
      <c r="B8" s="3" t="s">
        <v>305</v>
      </c>
      <c r="C8" s="540">
        <v>13020</v>
      </c>
      <c r="D8" s="540">
        <v>12607</v>
      </c>
      <c r="E8" s="540">
        <v>12113</v>
      </c>
      <c r="F8" s="540">
        <v>11436</v>
      </c>
      <c r="G8" s="540">
        <v>11444</v>
      </c>
      <c r="H8" s="540">
        <v>10662</v>
      </c>
      <c r="I8" s="540">
        <v>6547</v>
      </c>
      <c r="J8" s="341">
        <v>9179</v>
      </c>
    </row>
    <row r="9" spans="1:10" x14ac:dyDescent="0.25">
      <c r="A9" s="30"/>
      <c r="B9" s="3" t="s">
        <v>301</v>
      </c>
      <c r="C9" s="540">
        <v>57</v>
      </c>
      <c r="D9" s="540">
        <v>59</v>
      </c>
      <c r="E9" s="540">
        <v>368</v>
      </c>
      <c r="F9" s="540">
        <v>390</v>
      </c>
      <c r="G9" s="540">
        <v>53</v>
      </c>
      <c r="H9" s="540">
        <v>88</v>
      </c>
      <c r="I9" s="540">
        <v>36</v>
      </c>
      <c r="J9" s="341">
        <v>76</v>
      </c>
    </row>
    <row r="10" spans="1:10" x14ac:dyDescent="0.25">
      <c r="A10" s="30"/>
      <c r="B10" s="3" t="s">
        <v>90</v>
      </c>
      <c r="C10" s="540">
        <v>13247</v>
      </c>
      <c r="D10" s="540">
        <v>12837</v>
      </c>
      <c r="E10" s="540">
        <v>12665</v>
      </c>
      <c r="F10" s="540">
        <v>12009</v>
      </c>
      <c r="G10" s="540">
        <v>11720</v>
      </c>
      <c r="H10" s="540">
        <v>10963</v>
      </c>
      <c r="I10" s="540">
        <v>6702</v>
      </c>
      <c r="J10" s="341">
        <v>9454</v>
      </c>
    </row>
    <row r="11" spans="1:10" ht="19.149999999999999" customHeight="1" thickBot="1" x14ac:dyDescent="0.3">
      <c r="A11" s="31"/>
      <c r="B11" s="36" t="s">
        <v>306</v>
      </c>
      <c r="C11" s="541">
        <v>1.6E-2</v>
      </c>
      <c r="D11" s="541">
        <v>1.2999999999999999E-2</v>
      </c>
      <c r="E11" s="541">
        <v>1.4999999999999999E-2</v>
      </c>
      <c r="F11" s="541">
        <v>1.6E-2</v>
      </c>
      <c r="G11" s="541">
        <v>1.9E-2</v>
      </c>
      <c r="H11" s="541">
        <v>0.02</v>
      </c>
      <c r="I11" s="541">
        <v>1.7899999999999999E-2</v>
      </c>
      <c r="J11" s="542">
        <v>2.12E-2</v>
      </c>
    </row>
    <row r="12" spans="1:10" x14ac:dyDescent="0.25">
      <c r="A12" s="32" t="s">
        <v>112</v>
      </c>
      <c r="B12" s="34" t="s">
        <v>304</v>
      </c>
      <c r="C12" s="543">
        <v>119</v>
      </c>
      <c r="D12" s="543">
        <v>129</v>
      </c>
      <c r="E12" s="543">
        <v>150</v>
      </c>
      <c r="F12" s="543">
        <v>152</v>
      </c>
      <c r="G12" s="540">
        <v>174</v>
      </c>
      <c r="H12" s="540">
        <v>153</v>
      </c>
      <c r="I12" s="540">
        <v>105</v>
      </c>
      <c r="J12" s="341">
        <v>156</v>
      </c>
    </row>
    <row r="13" spans="1:10" x14ac:dyDescent="0.25">
      <c r="A13" s="30"/>
      <c r="B13" s="3" t="s">
        <v>305</v>
      </c>
      <c r="C13" s="540">
        <v>6718</v>
      </c>
      <c r="D13" s="540">
        <v>7492</v>
      </c>
      <c r="E13" s="540">
        <v>6917</v>
      </c>
      <c r="F13" s="540">
        <v>6670</v>
      </c>
      <c r="G13" s="540">
        <v>6494</v>
      </c>
      <c r="H13" s="540">
        <v>5925</v>
      </c>
      <c r="I13" s="540">
        <v>3609</v>
      </c>
      <c r="J13" s="341">
        <v>5025</v>
      </c>
    </row>
    <row r="14" spans="1:10" x14ac:dyDescent="0.25">
      <c r="A14" s="30"/>
      <c r="B14" s="3" t="s">
        <v>301</v>
      </c>
      <c r="C14" s="540">
        <v>40</v>
      </c>
      <c r="D14" s="540">
        <v>48</v>
      </c>
      <c r="E14" s="540">
        <v>115</v>
      </c>
      <c r="F14" s="540">
        <v>176</v>
      </c>
      <c r="G14" s="296">
        <v>42</v>
      </c>
      <c r="H14" s="296">
        <v>60</v>
      </c>
      <c r="I14" s="540">
        <v>18</v>
      </c>
      <c r="J14" s="341">
        <v>49</v>
      </c>
    </row>
    <row r="15" spans="1:10" x14ac:dyDescent="0.25">
      <c r="A15" s="30"/>
      <c r="B15" s="3" t="s">
        <v>90</v>
      </c>
      <c r="C15" s="540">
        <v>6877</v>
      </c>
      <c r="D15" s="540">
        <v>7669</v>
      </c>
      <c r="E15" s="540">
        <v>7182</v>
      </c>
      <c r="F15" s="540">
        <v>6998</v>
      </c>
      <c r="G15" s="540">
        <v>6710</v>
      </c>
      <c r="H15" s="540">
        <v>6078</v>
      </c>
      <c r="I15" s="540">
        <v>3732</v>
      </c>
      <c r="J15" s="341">
        <v>5230</v>
      </c>
    </row>
    <row r="16" spans="1:10" ht="18" customHeight="1" thickBot="1" x14ac:dyDescent="0.3">
      <c r="A16" s="31"/>
      <c r="B16" s="36" t="s">
        <v>306</v>
      </c>
      <c r="C16" s="541">
        <v>1.2999999999999999E-2</v>
      </c>
      <c r="D16" s="541">
        <v>1.7000000000000001E-2</v>
      </c>
      <c r="E16" s="541">
        <v>2.1000000000000001E-2</v>
      </c>
      <c r="F16" s="541">
        <v>2.1999999999999999E-2</v>
      </c>
      <c r="G16" s="541">
        <v>2.5999999999999999E-2</v>
      </c>
      <c r="H16" s="541">
        <v>2.5000000000000001E-2</v>
      </c>
      <c r="I16" s="541">
        <v>2.8299999999999999E-2</v>
      </c>
      <c r="J16" s="542">
        <v>3.0099999999999998E-2</v>
      </c>
    </row>
    <row r="17" spans="1:10" x14ac:dyDescent="0.25">
      <c r="A17" s="32" t="s">
        <v>113</v>
      </c>
      <c r="B17" s="34" t="s">
        <v>304</v>
      </c>
      <c r="C17" s="543">
        <v>72</v>
      </c>
      <c r="D17" s="543">
        <v>114</v>
      </c>
      <c r="E17" s="543">
        <v>102</v>
      </c>
      <c r="F17" s="543">
        <v>173</v>
      </c>
      <c r="G17" s="540">
        <v>224</v>
      </c>
      <c r="H17" s="540">
        <v>310</v>
      </c>
      <c r="I17" s="540">
        <v>270</v>
      </c>
      <c r="J17" s="341">
        <v>416</v>
      </c>
    </row>
    <row r="18" spans="1:10" x14ac:dyDescent="0.25">
      <c r="A18" s="4"/>
      <c r="B18" s="3" t="s">
        <v>305</v>
      </c>
      <c r="C18" s="540">
        <v>5018</v>
      </c>
      <c r="D18" s="540">
        <v>5157</v>
      </c>
      <c r="E18" s="540">
        <v>6252</v>
      </c>
      <c r="F18" s="540">
        <v>7845</v>
      </c>
      <c r="G18" s="540">
        <v>8527</v>
      </c>
      <c r="H18" s="540">
        <v>10374</v>
      </c>
      <c r="I18" s="540">
        <v>7879</v>
      </c>
      <c r="J18" s="341">
        <v>10139</v>
      </c>
    </row>
    <row r="19" spans="1:10" x14ac:dyDescent="0.25">
      <c r="A19" s="4"/>
      <c r="B19" s="3" t="s">
        <v>301</v>
      </c>
      <c r="C19" s="540">
        <v>33</v>
      </c>
      <c r="D19" s="540">
        <v>41</v>
      </c>
      <c r="E19" s="540">
        <v>61</v>
      </c>
      <c r="F19" s="540">
        <v>120</v>
      </c>
      <c r="G19" s="540">
        <v>89</v>
      </c>
      <c r="H19" s="540">
        <v>90</v>
      </c>
      <c r="I19" s="540">
        <v>72</v>
      </c>
      <c r="J19" s="341">
        <v>162</v>
      </c>
    </row>
    <row r="20" spans="1:10" x14ac:dyDescent="0.25">
      <c r="A20" s="4"/>
      <c r="B20" s="3" t="s">
        <v>90</v>
      </c>
      <c r="C20" s="540">
        <v>5123</v>
      </c>
      <c r="D20" s="540">
        <v>5312</v>
      </c>
      <c r="E20" s="540">
        <v>6415</v>
      </c>
      <c r="F20" s="540">
        <v>8138</v>
      </c>
      <c r="G20" s="540">
        <v>8840</v>
      </c>
      <c r="H20" s="540">
        <v>10774</v>
      </c>
      <c r="I20" s="540">
        <v>8221</v>
      </c>
      <c r="J20" s="341">
        <v>10717</v>
      </c>
    </row>
    <row r="21" spans="1:10" ht="17.649999999999999" customHeight="1" thickBot="1" x14ac:dyDescent="0.3">
      <c r="A21" s="33"/>
      <c r="B21" s="36" t="s">
        <v>306</v>
      </c>
      <c r="C21" s="541">
        <v>1.4E-2</v>
      </c>
      <c r="D21" s="541">
        <v>2.1999999999999999E-2</v>
      </c>
      <c r="E21" s="541">
        <v>1.6E-2</v>
      </c>
      <c r="F21" s="541">
        <v>2.1999999999999999E-2</v>
      </c>
      <c r="G21" s="541">
        <v>2.5999999999999999E-2</v>
      </c>
      <c r="H21" s="541">
        <v>2.9000000000000001E-2</v>
      </c>
      <c r="I21" s="541">
        <v>3.3099999999999997E-2</v>
      </c>
      <c r="J21" s="542">
        <v>3.9399999999999998E-2</v>
      </c>
    </row>
    <row r="22" spans="1:10" x14ac:dyDescent="0.25">
      <c r="A22" s="32" t="s">
        <v>90</v>
      </c>
      <c r="B22" s="34" t="s">
        <v>304</v>
      </c>
      <c r="C22" s="536">
        <v>361</v>
      </c>
      <c r="D22" s="536">
        <v>414</v>
      </c>
      <c r="E22" s="536">
        <v>436</v>
      </c>
      <c r="F22" s="536">
        <v>508</v>
      </c>
      <c r="G22" s="537">
        <v>621</v>
      </c>
      <c r="H22" s="537">
        <v>676</v>
      </c>
      <c r="I22" s="537">
        <v>494</v>
      </c>
      <c r="J22" s="389">
        <v>771</v>
      </c>
    </row>
    <row r="23" spans="1:10" x14ac:dyDescent="0.25">
      <c r="A23" s="4"/>
      <c r="B23" s="3" t="s">
        <v>305</v>
      </c>
      <c r="C23" s="537">
        <v>24756</v>
      </c>
      <c r="D23" s="537">
        <v>25256</v>
      </c>
      <c r="E23" s="537">
        <v>25282</v>
      </c>
      <c r="F23" s="537">
        <v>25951</v>
      </c>
      <c r="G23" s="537">
        <v>26465</v>
      </c>
      <c r="H23" s="537">
        <v>26961</v>
      </c>
      <c r="I23" s="540">
        <v>18035</v>
      </c>
      <c r="J23" s="341">
        <v>24343</v>
      </c>
    </row>
    <row r="24" spans="1:10" x14ac:dyDescent="0.25">
      <c r="B24" s="3" t="s">
        <v>301</v>
      </c>
      <c r="C24" s="540">
        <v>130</v>
      </c>
      <c r="D24" s="540">
        <v>148</v>
      </c>
      <c r="E24" s="540">
        <v>544</v>
      </c>
      <c r="F24" s="540">
        <v>686</v>
      </c>
      <c r="G24" s="540">
        <v>184</v>
      </c>
      <c r="H24" s="540">
        <v>238</v>
      </c>
      <c r="I24" s="540">
        <v>126</v>
      </c>
      <c r="J24" s="341">
        <v>287</v>
      </c>
    </row>
    <row r="25" spans="1:10" x14ac:dyDescent="0.25">
      <c r="B25" s="3" t="s">
        <v>90</v>
      </c>
      <c r="C25" s="537">
        <v>25247</v>
      </c>
      <c r="D25" s="537">
        <v>25818</v>
      </c>
      <c r="E25" s="537">
        <v>26262</v>
      </c>
      <c r="F25" s="537">
        <v>27145</v>
      </c>
      <c r="G25" s="537">
        <v>27270</v>
      </c>
      <c r="H25" s="537">
        <v>27875</v>
      </c>
      <c r="I25" s="540">
        <v>18655</v>
      </c>
      <c r="J25" s="341">
        <v>25401</v>
      </c>
    </row>
    <row r="26" spans="1:10" ht="17.649999999999999" customHeight="1" thickBot="1" x14ac:dyDescent="0.3">
      <c r="A26" s="19"/>
      <c r="B26" s="36" t="s">
        <v>306</v>
      </c>
      <c r="C26" s="538">
        <v>1.4E-2</v>
      </c>
      <c r="D26" s="538">
        <v>1.6E-2</v>
      </c>
      <c r="E26" s="538">
        <v>1.7000000000000001E-2</v>
      </c>
      <c r="F26" s="538">
        <v>1.9E-2</v>
      </c>
      <c r="G26" s="539">
        <v>2.3E-2</v>
      </c>
      <c r="H26" s="539">
        <v>2.4E-2</v>
      </c>
      <c r="I26" s="541">
        <v>2.6700000000000002E-2</v>
      </c>
      <c r="J26" s="542">
        <v>3.0700000000000002E-2</v>
      </c>
    </row>
    <row r="27" spans="1:10" x14ac:dyDescent="0.25">
      <c r="F27" s="43"/>
      <c r="G27" s="35"/>
      <c r="H27" s="35"/>
    </row>
    <row r="30" spans="1:10" x14ac:dyDescent="0.25">
      <c r="F30" s="4"/>
      <c r="G30" s="4"/>
      <c r="H30" s="3"/>
    </row>
    <row r="31" spans="1:10" x14ac:dyDescent="0.25">
      <c r="F31" s="4"/>
      <c r="G31" s="4"/>
      <c r="H31" s="3"/>
    </row>
    <row r="32" spans="1:10" x14ac:dyDescent="0.25">
      <c r="H32" s="3"/>
    </row>
    <row r="33" spans="6:8" x14ac:dyDescent="0.25">
      <c r="H33" s="3"/>
    </row>
    <row r="34" spans="6:8" x14ac:dyDescent="0.25">
      <c r="H34" s="3"/>
    </row>
    <row r="35" spans="6:8" x14ac:dyDescent="0.25">
      <c r="F35" s="4"/>
      <c r="G35" s="4"/>
      <c r="H35" s="3"/>
    </row>
    <row r="36" spans="6:8" x14ac:dyDescent="0.25">
      <c r="F36" s="4"/>
      <c r="G36" s="4"/>
      <c r="H36" s="3"/>
    </row>
    <row r="37" spans="6:8" x14ac:dyDescent="0.25">
      <c r="H37" s="3"/>
    </row>
    <row r="38" spans="6:8" x14ac:dyDescent="0.25">
      <c r="H38" s="3"/>
    </row>
    <row r="39" spans="6:8" x14ac:dyDescent="0.25">
      <c r="H39" s="3"/>
    </row>
    <row r="40" spans="6:8" x14ac:dyDescent="0.25">
      <c r="F40" s="4"/>
      <c r="G40" s="4"/>
      <c r="H40" s="3"/>
    </row>
    <row r="41" spans="6:8" x14ac:dyDescent="0.25">
      <c r="F41" s="4"/>
      <c r="G41" s="4"/>
      <c r="H41" s="3"/>
    </row>
    <row r="42" spans="6:8" x14ac:dyDescent="0.25">
      <c r="H42" s="3"/>
    </row>
    <row r="43" spans="6:8" x14ac:dyDescent="0.25">
      <c r="H43" s="3"/>
    </row>
    <row r="44" spans="6:8" x14ac:dyDescent="0.25">
      <c r="H44" s="3"/>
    </row>
    <row r="45" spans="6:8" x14ac:dyDescent="0.25">
      <c r="H45" s="3"/>
    </row>
    <row r="46" spans="6:8" x14ac:dyDescent="0.25">
      <c r="H46" s="3"/>
    </row>
    <row r="47" spans="6:8" x14ac:dyDescent="0.25">
      <c r="H47" s="3"/>
    </row>
    <row r="48" spans="6:8" x14ac:dyDescent="0.25">
      <c r="H48" s="3"/>
    </row>
    <row r="49" spans="8:8" x14ac:dyDescent="0.25">
      <c r="H49" s="3"/>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257-E95B-4C95-98BC-DF80784E0B2D}">
  <dimension ref="A1:M16"/>
  <sheetViews>
    <sheetView zoomScale="90" zoomScaleNormal="90" workbookViewId="0">
      <selection activeCell="L21" sqref="L21"/>
    </sheetView>
  </sheetViews>
  <sheetFormatPr defaultColWidth="8.7109375" defaultRowHeight="15" x14ac:dyDescent="0.25"/>
  <cols>
    <col min="1" max="1" width="22" style="166" bestFit="1" customWidth="1"/>
    <col min="2" max="2" width="27.28515625" style="166" customWidth="1"/>
    <col min="3" max="3" width="17.28515625" style="166" bestFit="1" customWidth="1"/>
    <col min="4" max="4" width="18.7109375" style="166" bestFit="1" customWidth="1"/>
    <col min="5" max="5" width="8.5703125" style="166" bestFit="1" customWidth="1"/>
    <col min="6" max="6" width="22.7109375" style="166" customWidth="1"/>
    <col min="7" max="7" width="32.7109375" style="166" customWidth="1"/>
    <col min="8" max="8" width="8.7109375" style="166"/>
    <col min="9" max="9" width="17.5703125" style="166" customWidth="1"/>
    <col min="10" max="16384" width="8.7109375" style="166"/>
  </cols>
  <sheetData>
    <row r="1" spans="1:13" x14ac:dyDescent="0.25">
      <c r="A1" s="220" t="s">
        <v>84</v>
      </c>
    </row>
    <row r="2" spans="1:13" x14ac:dyDescent="0.25">
      <c r="A2" s="220" t="s">
        <v>31</v>
      </c>
    </row>
    <row r="3" spans="1:13" x14ac:dyDescent="0.25">
      <c r="A3" s="220"/>
    </row>
    <row r="4" spans="1:13" x14ac:dyDescent="0.25">
      <c r="A4" s="221" t="s">
        <v>5</v>
      </c>
    </row>
    <row r="5" spans="1:13" ht="15.75" thickBot="1" x14ac:dyDescent="0.3"/>
    <row r="6" spans="1:13" ht="46.9" customHeight="1" thickTop="1" thickBot="1" x14ac:dyDescent="0.3">
      <c r="A6" s="222" t="s">
        <v>313</v>
      </c>
      <c r="B6" s="204" t="s">
        <v>304</v>
      </c>
      <c r="C6" s="222" t="s">
        <v>305</v>
      </c>
      <c r="D6" s="222" t="s">
        <v>301</v>
      </c>
      <c r="E6" s="222" t="s">
        <v>90</v>
      </c>
      <c r="F6" s="222" t="s">
        <v>316</v>
      </c>
      <c r="G6" s="204" t="s">
        <v>306</v>
      </c>
    </row>
    <row r="7" spans="1:13" ht="15.75" thickTop="1" x14ac:dyDescent="0.25">
      <c r="A7" s="283" t="s">
        <v>318</v>
      </c>
      <c r="B7" s="550">
        <v>106</v>
      </c>
      <c r="C7" s="550">
        <v>5116</v>
      </c>
      <c r="D7" s="550">
        <v>39</v>
      </c>
      <c r="E7" s="550">
        <v>5261</v>
      </c>
      <c r="F7" s="551">
        <v>5222</v>
      </c>
      <c r="G7" s="339">
        <v>2.0299999999999999E-2</v>
      </c>
    </row>
    <row r="8" spans="1:13" x14ac:dyDescent="0.25">
      <c r="A8" s="283" t="s">
        <v>319</v>
      </c>
      <c r="B8" s="550">
        <v>332</v>
      </c>
      <c r="C8" s="550">
        <v>9454</v>
      </c>
      <c r="D8" s="550">
        <v>110</v>
      </c>
      <c r="E8" s="550">
        <v>9896</v>
      </c>
      <c r="F8" s="551">
        <v>9786</v>
      </c>
      <c r="G8" s="339">
        <v>3.39E-2</v>
      </c>
    </row>
    <row r="9" spans="1:13" x14ac:dyDescent="0.25">
      <c r="A9" s="283" t="s">
        <v>320</v>
      </c>
      <c r="B9" s="550">
        <v>261</v>
      </c>
      <c r="C9" s="550">
        <v>7565</v>
      </c>
      <c r="D9" s="550">
        <v>115</v>
      </c>
      <c r="E9" s="550">
        <v>7941</v>
      </c>
      <c r="F9" s="551">
        <v>7826</v>
      </c>
      <c r="G9" s="339">
        <v>3.3399999999999999E-2</v>
      </c>
      <c r="I9" s="276"/>
      <c r="J9" s="276"/>
      <c r="K9" s="276"/>
      <c r="L9" s="276"/>
      <c r="M9" s="277"/>
    </row>
    <row r="10" spans="1:13" x14ac:dyDescent="0.25">
      <c r="A10" s="283" t="s">
        <v>321</v>
      </c>
      <c r="B10" s="550">
        <v>39</v>
      </c>
      <c r="C10" s="550">
        <v>702</v>
      </c>
      <c r="D10" s="550">
        <v>8</v>
      </c>
      <c r="E10" s="550">
        <v>749</v>
      </c>
      <c r="F10" s="551">
        <v>741</v>
      </c>
      <c r="G10" s="339">
        <v>5.2600000000000001E-2</v>
      </c>
      <c r="I10" s="278"/>
      <c r="J10" s="278"/>
      <c r="K10" s="278"/>
      <c r="L10" s="278"/>
      <c r="M10" s="279"/>
    </row>
    <row r="11" spans="1:13" x14ac:dyDescent="0.25">
      <c r="A11" s="283" t="s">
        <v>322</v>
      </c>
      <c r="B11" s="550">
        <v>27</v>
      </c>
      <c r="C11" s="550">
        <v>1167</v>
      </c>
      <c r="D11" s="550">
        <v>12</v>
      </c>
      <c r="E11" s="550">
        <v>1206</v>
      </c>
      <c r="F11" s="551">
        <v>1194</v>
      </c>
      <c r="G11" s="339">
        <v>2.2599999999999999E-2</v>
      </c>
      <c r="I11" s="278"/>
      <c r="J11" s="280"/>
      <c r="K11" s="280"/>
      <c r="L11" s="280"/>
      <c r="M11" s="281"/>
    </row>
    <row r="12" spans="1:13" x14ac:dyDescent="0.25">
      <c r="A12" s="283" t="s">
        <v>323</v>
      </c>
      <c r="B12" s="340" t="s">
        <v>98</v>
      </c>
      <c r="C12" s="340" t="s">
        <v>98</v>
      </c>
      <c r="D12" s="340">
        <v>3</v>
      </c>
      <c r="E12" s="550" t="s">
        <v>98</v>
      </c>
      <c r="F12" s="552" t="s">
        <v>98</v>
      </c>
      <c r="G12" s="339">
        <v>1.15E-2</v>
      </c>
      <c r="I12" s="278"/>
      <c r="J12" s="280"/>
      <c r="K12" s="280"/>
      <c r="L12" s="280"/>
      <c r="M12" s="281"/>
    </row>
    <row r="13" spans="1:13" x14ac:dyDescent="0.25">
      <c r="A13" s="283" t="s">
        <v>325</v>
      </c>
      <c r="B13" s="340" t="s">
        <v>98</v>
      </c>
      <c r="C13" s="340" t="s">
        <v>98</v>
      </c>
      <c r="D13" s="340" t="s">
        <v>342</v>
      </c>
      <c r="E13" s="550">
        <v>256</v>
      </c>
      <c r="F13" s="552">
        <v>256</v>
      </c>
      <c r="G13" s="339" t="s">
        <v>98</v>
      </c>
      <c r="I13" s="278"/>
      <c r="J13" s="280"/>
      <c r="K13" s="280"/>
      <c r="L13" s="280"/>
      <c r="M13" s="281"/>
    </row>
    <row r="14" spans="1:13" ht="15.75" thickBot="1" x14ac:dyDescent="0.3">
      <c r="A14" s="283" t="s">
        <v>326</v>
      </c>
      <c r="B14" s="392" t="s">
        <v>342</v>
      </c>
      <c r="C14" s="340" t="s">
        <v>98</v>
      </c>
      <c r="D14" s="340" t="s">
        <v>342</v>
      </c>
      <c r="E14" s="550" t="s">
        <v>98</v>
      </c>
      <c r="F14" s="341" t="s">
        <v>98</v>
      </c>
      <c r="G14" s="339" t="s">
        <v>327</v>
      </c>
      <c r="I14" s="333"/>
      <c r="J14" s="280"/>
      <c r="K14" s="280"/>
      <c r="L14" s="280"/>
      <c r="M14" s="281"/>
    </row>
    <row r="15" spans="1:13" ht="16.5" thickTop="1" thickBot="1" x14ac:dyDescent="0.3">
      <c r="A15" s="222" t="s">
        <v>90</v>
      </c>
      <c r="B15" s="344">
        <v>771</v>
      </c>
      <c r="C15" s="343">
        <v>24343</v>
      </c>
      <c r="D15" s="344">
        <v>287</v>
      </c>
      <c r="E15" s="343">
        <v>25401</v>
      </c>
      <c r="F15" s="343">
        <v>25114</v>
      </c>
      <c r="G15" s="345">
        <v>3.0700000000000002E-2</v>
      </c>
      <c r="I15" s="278"/>
      <c r="J15" s="280"/>
      <c r="K15" s="280"/>
      <c r="L15" s="280"/>
      <c r="M15" s="281"/>
    </row>
    <row r="16" spans="1:13" ht="15.75" thickTop="1" x14ac:dyDescent="0.25">
      <c r="F16" s="150"/>
      <c r="G16" s="150"/>
      <c r="I16" s="278"/>
      <c r="J16" s="280"/>
      <c r="K16" s="280"/>
      <c r="L16" s="280"/>
      <c r="M16" s="281"/>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832E1-7B6B-4233-A853-C39CCC99544D}">
  <dimension ref="A1:K20"/>
  <sheetViews>
    <sheetView zoomScale="90" zoomScaleNormal="90" workbookViewId="0">
      <selection activeCell="K34" sqref="K34"/>
    </sheetView>
  </sheetViews>
  <sheetFormatPr defaultColWidth="8.7109375" defaultRowHeight="15" x14ac:dyDescent="0.25"/>
  <cols>
    <col min="1" max="1" width="36.42578125" style="166" customWidth="1"/>
    <col min="2" max="2" width="13" style="166" customWidth="1"/>
    <col min="3" max="3" width="13.7109375" style="166" customWidth="1"/>
    <col min="4" max="4" width="14.7109375" style="166" customWidth="1"/>
    <col min="5" max="5" width="15" style="166" customWidth="1"/>
    <col min="6" max="6" width="12.28515625" style="166" customWidth="1"/>
    <col min="7" max="7" width="13.7109375" style="166" customWidth="1"/>
    <col min="8" max="8" width="13.5703125" style="166" customWidth="1"/>
    <col min="9" max="9" width="11.28515625" style="166" customWidth="1"/>
    <col min="10" max="10" width="11.7109375" style="166" customWidth="1"/>
    <col min="11" max="16384" width="8.7109375" style="166"/>
  </cols>
  <sheetData>
    <row r="1" spans="1:11" x14ac:dyDescent="0.25">
      <c r="A1" s="220" t="s">
        <v>84</v>
      </c>
    </row>
    <row r="2" spans="1:11" x14ac:dyDescent="0.25">
      <c r="A2" s="220" t="s">
        <v>32</v>
      </c>
    </row>
    <row r="3" spans="1:11" x14ac:dyDescent="0.25">
      <c r="A3" s="220"/>
    </row>
    <row r="4" spans="1:11" x14ac:dyDescent="0.25">
      <c r="A4" s="220" t="s">
        <v>5</v>
      </c>
    </row>
    <row r="5" spans="1:11" ht="15.75" thickBot="1" x14ac:dyDescent="0.3"/>
    <row r="6" spans="1:11" s="324" customFormat="1" ht="16.5" thickTop="1" thickBot="1" x14ac:dyDescent="0.3">
      <c r="A6" s="415" t="s">
        <v>303</v>
      </c>
      <c r="B6" s="415" t="s">
        <v>103</v>
      </c>
      <c r="C6" s="415" t="s">
        <v>104</v>
      </c>
      <c r="D6" s="415" t="s">
        <v>105</v>
      </c>
      <c r="E6" s="415" t="s">
        <v>106</v>
      </c>
      <c r="F6" s="415" t="s">
        <v>107</v>
      </c>
      <c r="G6" s="415" t="s">
        <v>108</v>
      </c>
      <c r="H6" s="415" t="s">
        <v>109</v>
      </c>
      <c r="I6" s="415" t="s">
        <v>110</v>
      </c>
    </row>
    <row r="7" spans="1:11" ht="15.75" thickTop="1" x14ac:dyDescent="0.25">
      <c r="A7" s="553" t="s">
        <v>343</v>
      </c>
      <c r="B7" s="187">
        <v>21</v>
      </c>
      <c r="C7" s="187">
        <v>46</v>
      </c>
      <c r="D7" s="187">
        <v>56</v>
      </c>
      <c r="E7" s="187">
        <v>50</v>
      </c>
      <c r="F7" s="185">
        <v>67</v>
      </c>
      <c r="G7" s="187">
        <v>95</v>
      </c>
      <c r="H7" s="185">
        <v>77</v>
      </c>
      <c r="I7" s="466">
        <v>142</v>
      </c>
      <c r="J7" s="284"/>
    </row>
    <row r="8" spans="1:11" x14ac:dyDescent="0.25">
      <c r="A8" s="553" t="s">
        <v>344</v>
      </c>
      <c r="B8" s="187">
        <v>193</v>
      </c>
      <c r="C8" s="187">
        <v>196</v>
      </c>
      <c r="D8" s="187">
        <v>217</v>
      </c>
      <c r="E8" s="187">
        <v>219</v>
      </c>
      <c r="F8" s="185">
        <v>284</v>
      </c>
      <c r="G8" s="187">
        <v>291</v>
      </c>
      <c r="H8" s="185">
        <v>194</v>
      </c>
      <c r="I8" s="466">
        <v>328</v>
      </c>
      <c r="J8" s="284"/>
    </row>
    <row r="9" spans="1:11" x14ac:dyDescent="0.25">
      <c r="A9" s="553" t="s">
        <v>345</v>
      </c>
      <c r="B9" s="187">
        <v>14</v>
      </c>
      <c r="C9" s="187">
        <v>22</v>
      </c>
      <c r="D9" s="187">
        <v>14</v>
      </c>
      <c r="E9" s="187">
        <v>38</v>
      </c>
      <c r="F9" s="185">
        <v>30</v>
      </c>
      <c r="G9" s="187">
        <v>44</v>
      </c>
      <c r="H9" s="185">
        <v>54</v>
      </c>
      <c r="I9" s="187">
        <v>51</v>
      </c>
      <c r="J9" s="284"/>
    </row>
    <row r="10" spans="1:11" x14ac:dyDescent="0.25">
      <c r="A10" s="553" t="s">
        <v>346</v>
      </c>
      <c r="B10" s="187">
        <v>75</v>
      </c>
      <c r="C10" s="187">
        <v>89</v>
      </c>
      <c r="D10" s="187">
        <v>94</v>
      </c>
      <c r="E10" s="187">
        <v>126</v>
      </c>
      <c r="F10" s="185">
        <v>144</v>
      </c>
      <c r="G10" s="187">
        <v>154</v>
      </c>
      <c r="H10" s="185">
        <v>107</v>
      </c>
      <c r="I10" s="467">
        <v>154</v>
      </c>
      <c r="J10" s="284"/>
      <c r="K10" s="285"/>
    </row>
    <row r="11" spans="1:11" x14ac:dyDescent="0.25">
      <c r="A11" s="553" t="s">
        <v>347</v>
      </c>
      <c r="B11" s="187">
        <v>58</v>
      </c>
      <c r="C11" s="187">
        <v>61</v>
      </c>
      <c r="D11" s="187">
        <v>55</v>
      </c>
      <c r="E11" s="187">
        <v>75</v>
      </c>
      <c r="F11" s="185">
        <v>96</v>
      </c>
      <c r="G11" s="187">
        <v>92</v>
      </c>
      <c r="H11" s="185">
        <v>62</v>
      </c>
      <c r="I11" s="467">
        <v>96</v>
      </c>
      <c r="J11" s="284"/>
      <c r="K11" s="285"/>
    </row>
    <row r="12" spans="1:11" x14ac:dyDescent="0.25">
      <c r="A12" s="553" t="s">
        <v>305</v>
      </c>
      <c r="B12" s="177">
        <v>24756</v>
      </c>
      <c r="C12" s="177">
        <v>25256</v>
      </c>
      <c r="D12" s="177">
        <v>25282</v>
      </c>
      <c r="E12" s="177">
        <v>25951</v>
      </c>
      <c r="F12" s="188">
        <v>26465</v>
      </c>
      <c r="G12" s="177">
        <v>26961</v>
      </c>
      <c r="H12" s="188">
        <v>18035</v>
      </c>
      <c r="I12" s="466">
        <v>24343</v>
      </c>
      <c r="J12" s="284"/>
      <c r="K12" s="285"/>
    </row>
    <row r="13" spans="1:11" ht="15.75" thickBot="1" x14ac:dyDescent="0.3">
      <c r="A13" s="554" t="s">
        <v>348</v>
      </c>
      <c r="B13" s="206">
        <v>130</v>
      </c>
      <c r="C13" s="206">
        <v>148</v>
      </c>
      <c r="D13" s="206">
        <v>544</v>
      </c>
      <c r="E13" s="206">
        <v>686</v>
      </c>
      <c r="F13" s="207">
        <v>184</v>
      </c>
      <c r="G13" s="206">
        <v>238</v>
      </c>
      <c r="H13" s="207">
        <v>126</v>
      </c>
      <c r="I13" s="468">
        <v>287</v>
      </c>
      <c r="J13" s="284"/>
      <c r="K13" s="285"/>
    </row>
    <row r="14" spans="1:11" ht="16.5" thickTop="1" thickBot="1" x14ac:dyDescent="0.3">
      <c r="A14" s="439" t="s">
        <v>339</v>
      </c>
      <c r="B14" s="195">
        <v>25247</v>
      </c>
      <c r="C14" s="195">
        <v>25818</v>
      </c>
      <c r="D14" s="195">
        <v>26262</v>
      </c>
      <c r="E14" s="195">
        <v>27145</v>
      </c>
      <c r="F14" s="196">
        <v>27270</v>
      </c>
      <c r="G14" s="195">
        <v>27875</v>
      </c>
      <c r="H14" s="196">
        <v>18655</v>
      </c>
      <c r="I14" s="195">
        <v>25401</v>
      </c>
      <c r="J14" s="286"/>
      <c r="K14" s="287"/>
    </row>
    <row r="15" spans="1:11" ht="27.6" customHeight="1" thickTop="1" x14ac:dyDescent="0.25">
      <c r="A15" s="555" t="s">
        <v>349</v>
      </c>
      <c r="B15" s="187">
        <v>361</v>
      </c>
      <c r="C15" s="187">
        <v>414</v>
      </c>
      <c r="D15" s="187">
        <v>436</v>
      </c>
      <c r="E15" s="187">
        <v>508</v>
      </c>
      <c r="F15" s="187">
        <v>621</v>
      </c>
      <c r="G15" s="187">
        <v>676</v>
      </c>
      <c r="H15" s="185">
        <v>494</v>
      </c>
      <c r="I15" s="187">
        <v>771</v>
      </c>
    </row>
    <row r="16" spans="1:11" x14ac:dyDescent="0.25">
      <c r="A16" s="553" t="s">
        <v>305</v>
      </c>
      <c r="B16" s="177">
        <v>24756</v>
      </c>
      <c r="C16" s="177">
        <v>25256</v>
      </c>
      <c r="D16" s="177">
        <v>25282</v>
      </c>
      <c r="E16" s="177">
        <v>25951</v>
      </c>
      <c r="F16" s="188">
        <v>26465</v>
      </c>
      <c r="G16" s="177">
        <v>26961</v>
      </c>
      <c r="H16" s="188">
        <v>18035</v>
      </c>
      <c r="I16" s="223">
        <v>24343</v>
      </c>
    </row>
    <row r="17" spans="1:9" ht="15.75" thickBot="1" x14ac:dyDescent="0.3">
      <c r="A17" s="554" t="s">
        <v>350</v>
      </c>
      <c r="B17" s="191">
        <v>25117</v>
      </c>
      <c r="C17" s="191">
        <v>25670</v>
      </c>
      <c r="D17" s="191">
        <v>25718</v>
      </c>
      <c r="E17" s="191">
        <v>26459</v>
      </c>
      <c r="F17" s="192">
        <v>27086</v>
      </c>
      <c r="G17" s="191">
        <v>27637</v>
      </c>
      <c r="H17" s="192">
        <v>18529</v>
      </c>
      <c r="I17" s="469">
        <v>25114</v>
      </c>
    </row>
    <row r="18" spans="1:9" ht="45.75" thickTop="1" x14ac:dyDescent="0.25">
      <c r="A18" s="416" t="s">
        <v>351</v>
      </c>
      <c r="B18" s="288">
        <v>1.4E-2</v>
      </c>
      <c r="C18" s="288">
        <v>1.6E-2</v>
      </c>
      <c r="D18" s="288">
        <v>1.7000000000000001E-2</v>
      </c>
      <c r="E18" s="288">
        <v>1.9E-2</v>
      </c>
      <c r="F18" s="288">
        <v>2.3E-2</v>
      </c>
      <c r="G18" s="288">
        <v>2.4E-2</v>
      </c>
      <c r="H18" s="289">
        <v>2.7E-2</v>
      </c>
      <c r="I18" s="470">
        <f>I15/I17</f>
        <v>3.0700007963685595E-2</v>
      </c>
    </row>
    <row r="19" spans="1:9" ht="15.75" thickBot="1" x14ac:dyDescent="0.3">
      <c r="A19" s="439" t="s">
        <v>352</v>
      </c>
      <c r="B19" s="290">
        <v>0.98599999999999999</v>
      </c>
      <c r="C19" s="290">
        <v>0.98399999999999999</v>
      </c>
      <c r="D19" s="290">
        <v>0.98299999999999998</v>
      </c>
      <c r="E19" s="290">
        <v>0.98099999999999998</v>
      </c>
      <c r="F19" s="290">
        <v>0.97699999999999998</v>
      </c>
      <c r="G19" s="290">
        <v>0.97599999999999998</v>
      </c>
      <c r="H19" s="291">
        <v>0.97299999999999998</v>
      </c>
      <c r="I19" s="471">
        <f>I16/I17</f>
        <v>0.96929999203631445</v>
      </c>
    </row>
    <row r="20" spans="1:9" ht="15.75" thickTop="1" x14ac:dyDescent="0.25"/>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E9187-83C4-4DF3-A915-C92E083CE423}">
  <dimension ref="A1:I26"/>
  <sheetViews>
    <sheetView zoomScale="90" zoomScaleNormal="90" workbookViewId="0">
      <selection activeCell="L27" sqref="L27"/>
    </sheetView>
  </sheetViews>
  <sheetFormatPr defaultRowHeight="15" x14ac:dyDescent="0.25"/>
  <cols>
    <col min="1" max="1" width="31.28515625" bestFit="1" customWidth="1"/>
    <col min="2" max="2" width="62.28515625" customWidth="1"/>
    <col min="3" max="9" width="8.7109375" customWidth="1"/>
  </cols>
  <sheetData>
    <row r="1" spans="1:9" x14ac:dyDescent="0.25">
      <c r="A1" s="29" t="s">
        <v>84</v>
      </c>
      <c r="B1" s="29"/>
    </row>
    <row r="2" spans="1:9" x14ac:dyDescent="0.25">
      <c r="A2" s="29" t="s">
        <v>33</v>
      </c>
      <c r="B2" s="29"/>
    </row>
    <row r="3" spans="1:9" x14ac:dyDescent="0.25">
      <c r="A3" s="29"/>
      <c r="B3" s="29"/>
    </row>
    <row r="4" spans="1:9" x14ac:dyDescent="0.25">
      <c r="A4" s="29" t="s">
        <v>5</v>
      </c>
      <c r="B4" s="29"/>
    </row>
    <row r="5" spans="1:9" ht="15.75" thickBot="1" x14ac:dyDescent="0.3">
      <c r="A5" s="19"/>
      <c r="B5" s="19"/>
      <c r="C5" s="19"/>
      <c r="D5" s="19"/>
      <c r="E5" s="19"/>
    </row>
    <row r="6" spans="1:9" s="445" customFormat="1" ht="15.75" thickBot="1" x14ac:dyDescent="0.3">
      <c r="A6" s="421" t="s">
        <v>291</v>
      </c>
      <c r="B6" s="300" t="s">
        <v>308</v>
      </c>
      <c r="C6" s="300" t="s">
        <v>104</v>
      </c>
      <c r="D6" s="300" t="s">
        <v>105</v>
      </c>
      <c r="E6" s="300" t="s">
        <v>106</v>
      </c>
      <c r="F6" s="282" t="s">
        <v>107</v>
      </c>
      <c r="G6" s="282" t="s">
        <v>108</v>
      </c>
      <c r="H6" s="456" t="s">
        <v>109</v>
      </c>
      <c r="I6" s="282" t="s">
        <v>110</v>
      </c>
    </row>
    <row r="7" spans="1:9" x14ac:dyDescent="0.25">
      <c r="A7" s="596" t="s">
        <v>87</v>
      </c>
      <c r="B7" s="3" t="s">
        <v>308</v>
      </c>
      <c r="C7" s="25">
        <v>98</v>
      </c>
      <c r="D7" s="10">
        <v>162</v>
      </c>
      <c r="E7" s="10">
        <v>230</v>
      </c>
      <c r="F7">
        <v>224</v>
      </c>
      <c r="G7" s="10">
        <v>280</v>
      </c>
      <c r="H7" s="10">
        <v>176</v>
      </c>
      <c r="I7" s="353">
        <v>275</v>
      </c>
    </row>
    <row r="8" spans="1:9" x14ac:dyDescent="0.25">
      <c r="A8" s="597"/>
      <c r="B8" s="3" t="s">
        <v>309</v>
      </c>
      <c r="C8" s="13">
        <v>10245</v>
      </c>
      <c r="D8" s="10">
        <v>10160</v>
      </c>
      <c r="E8" s="10">
        <v>10092</v>
      </c>
      <c r="F8" s="10">
        <v>10133</v>
      </c>
      <c r="G8" s="10">
        <v>10775</v>
      </c>
      <c r="H8" s="10">
        <v>7123</v>
      </c>
      <c r="I8" s="353">
        <v>9437</v>
      </c>
    </row>
    <row r="9" spans="1:9" x14ac:dyDescent="0.25">
      <c r="A9" s="597"/>
      <c r="B9" s="3" t="s">
        <v>301</v>
      </c>
      <c r="C9" s="13">
        <v>162</v>
      </c>
      <c r="D9" s="10">
        <v>118</v>
      </c>
      <c r="E9" s="10">
        <v>129</v>
      </c>
      <c r="F9">
        <v>132</v>
      </c>
      <c r="G9">
        <v>171</v>
      </c>
      <c r="H9">
        <v>116</v>
      </c>
      <c r="I9" s="408">
        <v>100</v>
      </c>
    </row>
    <row r="10" spans="1:9" x14ac:dyDescent="0.25">
      <c r="A10" s="597"/>
      <c r="B10" s="3" t="s">
        <v>90</v>
      </c>
      <c r="C10" s="13">
        <v>10505</v>
      </c>
      <c r="D10" s="10">
        <v>10440</v>
      </c>
      <c r="E10" s="10">
        <v>10451</v>
      </c>
      <c r="F10" s="10">
        <v>10489</v>
      </c>
      <c r="G10" s="10">
        <v>11226</v>
      </c>
      <c r="H10" s="10">
        <v>7415</v>
      </c>
      <c r="I10" s="353">
        <v>9812</v>
      </c>
    </row>
    <row r="11" spans="1:9" ht="15.75" thickBot="1" x14ac:dyDescent="0.3">
      <c r="A11" s="598"/>
      <c r="B11" s="36" t="s">
        <v>310</v>
      </c>
      <c r="C11" s="15">
        <v>8.9999999999999993E-3</v>
      </c>
      <c r="D11" s="39">
        <v>1.6E-2</v>
      </c>
      <c r="E11" s="39">
        <v>2.1999999999999999E-2</v>
      </c>
      <c r="F11" s="39">
        <v>2.1999999999999999E-2</v>
      </c>
      <c r="G11" s="39">
        <v>2.5000000000000001E-2</v>
      </c>
      <c r="H11" s="39">
        <v>2.41E-2</v>
      </c>
      <c r="I11" s="472">
        <v>2.8299999999999999E-2</v>
      </c>
    </row>
    <row r="12" spans="1:9" x14ac:dyDescent="0.25">
      <c r="A12" s="596" t="s">
        <v>88</v>
      </c>
      <c r="B12" s="34" t="s">
        <v>308</v>
      </c>
      <c r="C12" s="16">
        <v>117</v>
      </c>
      <c r="D12" s="24">
        <v>166</v>
      </c>
      <c r="E12" s="24">
        <v>199</v>
      </c>
      <c r="F12">
        <v>191</v>
      </c>
      <c r="G12" s="10">
        <v>196</v>
      </c>
      <c r="H12" s="10">
        <v>136</v>
      </c>
      <c r="I12" s="353" t="s">
        <v>98</v>
      </c>
    </row>
    <row r="13" spans="1:9" x14ac:dyDescent="0.25">
      <c r="A13" s="597"/>
      <c r="B13" s="3" t="s">
        <v>309</v>
      </c>
      <c r="C13" s="13">
        <v>14291</v>
      </c>
      <c r="D13" s="10">
        <v>14634</v>
      </c>
      <c r="E13" s="10">
        <v>15769</v>
      </c>
      <c r="F13" s="10">
        <v>16363</v>
      </c>
      <c r="G13" s="10">
        <v>16156</v>
      </c>
      <c r="H13" s="10">
        <v>10778</v>
      </c>
      <c r="I13" s="353">
        <v>14935</v>
      </c>
    </row>
    <row r="14" spans="1:9" x14ac:dyDescent="0.25">
      <c r="A14" s="597"/>
      <c r="B14" s="3" t="s">
        <v>301</v>
      </c>
      <c r="C14" s="13">
        <v>905</v>
      </c>
      <c r="D14" s="10">
        <v>1022</v>
      </c>
      <c r="E14" s="10">
        <v>726</v>
      </c>
      <c r="F14">
        <v>227</v>
      </c>
      <c r="G14">
        <v>297</v>
      </c>
      <c r="H14" s="10">
        <v>326</v>
      </c>
      <c r="I14" s="353" t="s">
        <v>98</v>
      </c>
    </row>
    <row r="15" spans="1:9" x14ac:dyDescent="0.25">
      <c r="A15" s="597"/>
      <c r="B15" s="3" t="s">
        <v>90</v>
      </c>
      <c r="C15" s="17">
        <v>15313</v>
      </c>
      <c r="D15" s="10">
        <v>15822</v>
      </c>
      <c r="E15" s="10">
        <v>16694</v>
      </c>
      <c r="F15" s="10">
        <v>16781</v>
      </c>
      <c r="G15" s="10">
        <v>16649</v>
      </c>
      <c r="H15" s="10">
        <v>11240</v>
      </c>
      <c r="I15" s="353">
        <v>15448</v>
      </c>
    </row>
    <row r="16" spans="1:9" ht="15.75" thickBot="1" x14ac:dyDescent="0.3">
      <c r="A16" s="598"/>
      <c r="B16" s="36" t="s">
        <v>310</v>
      </c>
      <c r="C16" s="15">
        <v>8.0000000000000002E-3</v>
      </c>
      <c r="D16" s="39">
        <v>1.0999999999999999E-2</v>
      </c>
      <c r="E16" s="28">
        <v>1.2E-2</v>
      </c>
      <c r="F16" s="39">
        <v>1.2E-2</v>
      </c>
      <c r="G16" s="39">
        <v>1.2E-2</v>
      </c>
      <c r="H16" s="39">
        <v>1.2500000000000001E-2</v>
      </c>
      <c r="I16" s="472" t="s">
        <v>98</v>
      </c>
    </row>
    <row r="17" spans="1:9" x14ac:dyDescent="0.25">
      <c r="A17" s="599" t="s">
        <v>312</v>
      </c>
      <c r="B17" s="34" t="s">
        <v>308</v>
      </c>
      <c r="C17" s="145"/>
      <c r="D17" s="145"/>
      <c r="E17" s="145"/>
      <c r="F17" s="145"/>
      <c r="G17" s="146"/>
      <c r="H17" s="145"/>
      <c r="I17" s="353" t="s">
        <v>98</v>
      </c>
    </row>
    <row r="18" spans="1:9" x14ac:dyDescent="0.25">
      <c r="A18" s="600"/>
      <c r="B18" s="3" t="s">
        <v>309</v>
      </c>
      <c r="C18" s="145"/>
      <c r="D18" s="145"/>
      <c r="E18" s="145"/>
      <c r="F18" s="145"/>
      <c r="G18" s="146"/>
      <c r="H18" s="145"/>
      <c r="I18" s="353">
        <v>57</v>
      </c>
    </row>
    <row r="19" spans="1:9" x14ac:dyDescent="0.25">
      <c r="A19" s="600"/>
      <c r="B19" s="3" t="s">
        <v>301</v>
      </c>
      <c r="C19" s="145"/>
      <c r="D19" s="145"/>
      <c r="E19" s="145"/>
      <c r="F19" s="145"/>
      <c r="G19" s="146"/>
      <c r="H19" s="145"/>
      <c r="I19" s="353" t="s">
        <v>98</v>
      </c>
    </row>
    <row r="20" spans="1:9" x14ac:dyDescent="0.25">
      <c r="A20" s="600"/>
      <c r="B20" s="3" t="s">
        <v>90</v>
      </c>
      <c r="C20" s="145"/>
      <c r="D20" s="145"/>
      <c r="E20" s="145"/>
      <c r="F20" s="145"/>
      <c r="G20" s="146"/>
      <c r="H20" s="145"/>
      <c r="I20" s="353">
        <v>141</v>
      </c>
    </row>
    <row r="21" spans="1:9" ht="15.75" thickBot="1" x14ac:dyDescent="0.3">
      <c r="A21" s="601"/>
      <c r="B21" s="36" t="s">
        <v>310</v>
      </c>
      <c r="C21" s="145"/>
      <c r="D21" s="145"/>
      <c r="E21" s="145"/>
      <c r="F21" s="145"/>
      <c r="G21" s="147"/>
      <c r="H21" s="145"/>
      <c r="I21" s="472" t="s">
        <v>98</v>
      </c>
    </row>
    <row r="22" spans="1:9" x14ac:dyDescent="0.25">
      <c r="A22" s="596" t="s">
        <v>90</v>
      </c>
      <c r="B22" s="34" t="s">
        <v>308</v>
      </c>
      <c r="C22" s="16">
        <v>215</v>
      </c>
      <c r="D22" s="24">
        <v>328</v>
      </c>
      <c r="E22" s="24">
        <v>429</v>
      </c>
      <c r="F22" s="43">
        <v>415</v>
      </c>
      <c r="G22" s="10">
        <v>476</v>
      </c>
      <c r="H22" s="24">
        <v>312</v>
      </c>
      <c r="I22" s="353">
        <v>502</v>
      </c>
    </row>
    <row r="23" spans="1:9" x14ac:dyDescent="0.25">
      <c r="A23" s="597"/>
      <c r="B23" s="3" t="s">
        <v>309</v>
      </c>
      <c r="C23" s="13">
        <v>24536</v>
      </c>
      <c r="D23" s="10">
        <v>24794</v>
      </c>
      <c r="E23" s="10">
        <v>25861</v>
      </c>
      <c r="F23" s="10">
        <v>26496</v>
      </c>
      <c r="G23" s="10">
        <v>26931</v>
      </c>
      <c r="H23" s="10">
        <v>17901</v>
      </c>
      <c r="I23" s="353">
        <v>24429</v>
      </c>
    </row>
    <row r="24" spans="1:9" x14ac:dyDescent="0.25">
      <c r="A24" s="597"/>
      <c r="B24" s="3" t="s">
        <v>301</v>
      </c>
      <c r="C24" s="17">
        <v>1067</v>
      </c>
      <c r="D24" s="10">
        <v>1140</v>
      </c>
      <c r="E24" s="10">
        <v>855</v>
      </c>
      <c r="F24">
        <v>359</v>
      </c>
      <c r="G24">
        <v>468</v>
      </c>
      <c r="H24" s="10">
        <v>442</v>
      </c>
      <c r="I24" s="353">
        <v>470</v>
      </c>
    </row>
    <row r="25" spans="1:9" x14ac:dyDescent="0.25">
      <c r="A25" s="597"/>
      <c r="B25" s="3" t="s">
        <v>90</v>
      </c>
      <c r="C25" s="17">
        <v>25818</v>
      </c>
      <c r="D25" s="10">
        <v>26262</v>
      </c>
      <c r="E25" s="10">
        <v>27145</v>
      </c>
      <c r="F25" s="10">
        <v>27270</v>
      </c>
      <c r="G25" s="10">
        <v>27875</v>
      </c>
      <c r="H25" s="10">
        <v>18655</v>
      </c>
      <c r="I25" s="353">
        <v>25401</v>
      </c>
    </row>
    <row r="26" spans="1:9" ht="15.75" thickBot="1" x14ac:dyDescent="0.3">
      <c r="A26" s="598"/>
      <c r="B26" s="36" t="s">
        <v>310</v>
      </c>
      <c r="C26" s="18">
        <v>8.9999999999999993E-3</v>
      </c>
      <c r="D26" s="39">
        <v>1.0999999999999999E-2</v>
      </c>
      <c r="E26" s="39">
        <v>1.6E-2</v>
      </c>
      <c r="F26" s="39">
        <v>1.4999999999999999E-2</v>
      </c>
      <c r="G26" s="39">
        <v>1.7000000000000001E-2</v>
      </c>
      <c r="H26" s="39">
        <v>1.7100000000000001E-2</v>
      </c>
      <c r="I26" s="472">
        <v>2.01E-2</v>
      </c>
    </row>
  </sheetData>
  <mergeCells count="4">
    <mergeCell ref="A7:A11"/>
    <mergeCell ref="A12:A16"/>
    <mergeCell ref="A17:A21"/>
    <mergeCell ref="A22:A26"/>
  </mergeCells>
  <pageMargins left="0.7" right="0.7" top="0.75" bottom="0.75" header="0.3" footer="0.3"/>
  <pageSetup paperSize="9" orientation="portrait" horizontalDpi="4294967293"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2FA8-548F-44BD-87D0-6EDC8900554A}">
  <dimension ref="A1:I49"/>
  <sheetViews>
    <sheetView zoomScale="90" zoomScaleNormal="90" workbookViewId="0">
      <selection activeCell="N34" sqref="N34"/>
    </sheetView>
  </sheetViews>
  <sheetFormatPr defaultColWidth="8.7109375" defaultRowHeight="15" x14ac:dyDescent="0.25"/>
  <cols>
    <col min="1" max="1" width="19.28515625" customWidth="1"/>
    <col min="2" max="2" width="42.28515625" customWidth="1"/>
  </cols>
  <sheetData>
    <row r="1" spans="1:9" x14ac:dyDescent="0.25">
      <c r="A1" s="6" t="s">
        <v>84</v>
      </c>
      <c r="B1" s="220"/>
    </row>
    <row r="2" spans="1:9" x14ac:dyDescent="0.25">
      <c r="A2" s="220" t="s">
        <v>34</v>
      </c>
      <c r="B2" s="220"/>
    </row>
    <row r="3" spans="1:9" x14ac:dyDescent="0.25">
      <c r="A3" s="220"/>
      <c r="B3" s="220"/>
    </row>
    <row r="4" spans="1:9" x14ac:dyDescent="0.25">
      <c r="A4" s="220" t="s">
        <v>5</v>
      </c>
      <c r="B4" s="220"/>
    </row>
    <row r="5" spans="1:9" ht="15.75" thickBot="1" x14ac:dyDescent="0.3">
      <c r="A5" s="165"/>
      <c r="B5" s="19"/>
      <c r="C5" s="19"/>
      <c r="D5" s="19"/>
      <c r="E5" s="19"/>
    </row>
    <row r="6" spans="1:9" s="445" customFormat="1" ht="15.75" thickBot="1" x14ac:dyDescent="0.3">
      <c r="A6" s="455" t="s">
        <v>102</v>
      </c>
      <c r="B6" s="300" t="s">
        <v>308</v>
      </c>
      <c r="C6" s="300" t="s">
        <v>104</v>
      </c>
      <c r="D6" s="300" t="s">
        <v>105</v>
      </c>
      <c r="E6" s="300" t="s">
        <v>106</v>
      </c>
      <c r="F6" s="282" t="s">
        <v>107</v>
      </c>
      <c r="G6" s="282" t="s">
        <v>108</v>
      </c>
      <c r="H6" s="456" t="s">
        <v>109</v>
      </c>
      <c r="I6" s="282" t="s">
        <v>110</v>
      </c>
    </row>
    <row r="7" spans="1:9" x14ac:dyDescent="0.25">
      <c r="A7" s="29" t="s">
        <v>111</v>
      </c>
      <c r="B7" s="3" t="s">
        <v>308</v>
      </c>
      <c r="C7" s="23">
        <v>119</v>
      </c>
      <c r="D7" s="10">
        <v>179</v>
      </c>
      <c r="E7" s="10">
        <v>184</v>
      </c>
      <c r="F7" s="10">
        <v>186</v>
      </c>
      <c r="G7" s="10">
        <v>177</v>
      </c>
      <c r="H7" s="10">
        <v>130</v>
      </c>
      <c r="I7" s="225">
        <v>187</v>
      </c>
    </row>
    <row r="8" spans="1:9" x14ac:dyDescent="0.25">
      <c r="A8" s="29"/>
      <c r="B8" s="3" t="s">
        <v>309</v>
      </c>
      <c r="C8" s="22">
        <v>12133</v>
      </c>
      <c r="D8" s="10">
        <v>11784</v>
      </c>
      <c r="E8" s="10">
        <v>11379</v>
      </c>
      <c r="F8" s="10">
        <v>11404</v>
      </c>
      <c r="G8" s="10">
        <v>10614</v>
      </c>
      <c r="H8" s="10">
        <v>6391</v>
      </c>
      <c r="I8" s="225">
        <v>9083</v>
      </c>
    </row>
    <row r="9" spans="1:9" x14ac:dyDescent="0.25">
      <c r="A9" s="29"/>
      <c r="B9" s="3" t="s">
        <v>301</v>
      </c>
      <c r="C9" s="22">
        <v>585</v>
      </c>
      <c r="D9" s="10">
        <v>702</v>
      </c>
      <c r="E9" s="10">
        <v>446</v>
      </c>
      <c r="F9" s="10">
        <v>130</v>
      </c>
      <c r="G9" s="10">
        <v>172</v>
      </c>
      <c r="H9" s="10">
        <v>181</v>
      </c>
      <c r="I9" s="225">
        <v>184</v>
      </c>
    </row>
    <row r="10" spans="1:9" x14ac:dyDescent="0.25">
      <c r="A10" s="29"/>
      <c r="B10" s="3" t="s">
        <v>90</v>
      </c>
      <c r="C10" s="22">
        <v>12252</v>
      </c>
      <c r="D10" s="10">
        <v>12665</v>
      </c>
      <c r="E10" s="10">
        <v>12009</v>
      </c>
      <c r="F10" s="10">
        <v>11720</v>
      </c>
      <c r="G10" s="10">
        <v>10963</v>
      </c>
      <c r="H10" s="10">
        <v>6702</v>
      </c>
      <c r="I10" s="225">
        <v>9454</v>
      </c>
    </row>
    <row r="11" spans="1:9" ht="15.75" thickBot="1" x14ac:dyDescent="0.3">
      <c r="A11" s="27"/>
      <c r="B11" s="36" t="s">
        <v>310</v>
      </c>
      <c r="C11" s="37">
        <v>0.01</v>
      </c>
      <c r="D11" s="39">
        <v>1.4999999999999999E-2</v>
      </c>
      <c r="E11" s="39">
        <v>1.6E-2</v>
      </c>
      <c r="F11" s="39">
        <v>1.6E-2</v>
      </c>
      <c r="G11" s="39">
        <v>1.6E-2</v>
      </c>
      <c r="H11" s="39">
        <v>1.9900000000000001E-2</v>
      </c>
      <c r="I11" s="326">
        <v>2.0199999999999999E-2</v>
      </c>
    </row>
    <row r="12" spans="1:9" x14ac:dyDescent="0.25">
      <c r="A12" s="35" t="s">
        <v>112</v>
      </c>
      <c r="B12" s="34" t="s">
        <v>308</v>
      </c>
      <c r="C12" s="21">
        <v>62</v>
      </c>
      <c r="D12" s="24">
        <v>101</v>
      </c>
      <c r="E12" s="24">
        <v>138</v>
      </c>
      <c r="F12" s="10">
        <v>130</v>
      </c>
      <c r="G12" s="10">
        <v>109</v>
      </c>
      <c r="H12" s="10">
        <v>70</v>
      </c>
      <c r="I12" s="225">
        <v>132</v>
      </c>
    </row>
    <row r="13" spans="1:9" x14ac:dyDescent="0.25">
      <c r="A13" s="29"/>
      <c r="B13" s="3" t="s">
        <v>309</v>
      </c>
      <c r="C13" s="20">
        <v>7349</v>
      </c>
      <c r="D13" s="10">
        <v>6840</v>
      </c>
      <c r="E13" s="10">
        <v>6646</v>
      </c>
      <c r="F13" s="10">
        <v>6486</v>
      </c>
      <c r="G13" s="10">
        <v>5929</v>
      </c>
      <c r="H13" s="10">
        <v>3594</v>
      </c>
      <c r="I13" s="225">
        <v>5019</v>
      </c>
    </row>
    <row r="14" spans="1:9" x14ac:dyDescent="0.25">
      <c r="A14" s="29"/>
      <c r="B14" s="3" t="s">
        <v>301</v>
      </c>
      <c r="C14" s="20">
        <v>258</v>
      </c>
      <c r="D14" s="10">
        <v>241</v>
      </c>
      <c r="E14" s="10">
        <v>214</v>
      </c>
      <c r="F14" s="10">
        <v>94</v>
      </c>
      <c r="G14" s="10">
        <v>100</v>
      </c>
      <c r="H14" s="10">
        <v>68</v>
      </c>
      <c r="I14" s="225">
        <v>79</v>
      </c>
    </row>
    <row r="15" spans="1:9" x14ac:dyDescent="0.25">
      <c r="A15" s="29"/>
      <c r="B15" s="3" t="s">
        <v>90</v>
      </c>
      <c r="C15" s="20">
        <v>7669</v>
      </c>
      <c r="D15" s="10">
        <v>7182</v>
      </c>
      <c r="E15" s="10">
        <v>6998</v>
      </c>
      <c r="F15" s="10">
        <v>6710</v>
      </c>
      <c r="G15" s="10">
        <v>6138</v>
      </c>
      <c r="H15" s="10">
        <v>3732</v>
      </c>
      <c r="I15" s="225">
        <v>5230</v>
      </c>
    </row>
    <row r="16" spans="1:9" ht="15.75" thickBot="1" x14ac:dyDescent="0.3">
      <c r="A16" s="27"/>
      <c r="B16" s="36" t="s">
        <v>310</v>
      </c>
      <c r="C16" s="38">
        <v>8.0000000000000002E-3</v>
      </c>
      <c r="D16" s="39">
        <v>1.4999999999999999E-2</v>
      </c>
      <c r="E16" s="39">
        <v>0.02</v>
      </c>
      <c r="F16" s="39">
        <v>0.02</v>
      </c>
      <c r="G16" s="39">
        <v>1.7999999999999999E-2</v>
      </c>
      <c r="H16" s="39">
        <v>1.9099999999999999E-2</v>
      </c>
      <c r="I16" s="326">
        <v>2.5600000000000001E-2</v>
      </c>
    </row>
    <row r="17" spans="1:9" x14ac:dyDescent="0.25">
      <c r="A17" s="35" t="s">
        <v>113</v>
      </c>
      <c r="B17" s="34" t="s">
        <v>308</v>
      </c>
      <c r="C17" s="23">
        <v>34</v>
      </c>
      <c r="D17" s="24">
        <v>48</v>
      </c>
      <c r="E17" s="24">
        <v>107</v>
      </c>
      <c r="F17" s="10">
        <v>99</v>
      </c>
      <c r="G17" s="10">
        <v>190</v>
      </c>
      <c r="H17" s="10">
        <v>112</v>
      </c>
      <c r="I17" s="225">
        <v>183</v>
      </c>
    </row>
    <row r="18" spans="1:9" x14ac:dyDescent="0.25">
      <c r="A18" s="29"/>
      <c r="B18" s="3" t="s">
        <v>309</v>
      </c>
      <c r="C18" s="22">
        <v>5054</v>
      </c>
      <c r="D18" s="10">
        <v>6170</v>
      </c>
      <c r="E18" s="10">
        <v>7836</v>
      </c>
      <c r="F18" s="10">
        <v>8606</v>
      </c>
      <c r="G18" s="10">
        <v>10388</v>
      </c>
      <c r="H18" s="10">
        <v>7916</v>
      </c>
      <c r="I18" s="225">
        <v>10327</v>
      </c>
    </row>
    <row r="19" spans="1:9" x14ac:dyDescent="0.25">
      <c r="A19" s="29"/>
      <c r="B19" s="3" t="s">
        <v>301</v>
      </c>
      <c r="C19" s="20">
        <v>224</v>
      </c>
      <c r="D19" s="10">
        <v>197</v>
      </c>
      <c r="E19" s="10">
        <v>195</v>
      </c>
      <c r="F19" s="10">
        <v>135</v>
      </c>
      <c r="G19" s="10">
        <v>196</v>
      </c>
      <c r="H19" s="10">
        <v>193</v>
      </c>
      <c r="I19" s="225">
        <v>207</v>
      </c>
    </row>
    <row r="20" spans="1:9" x14ac:dyDescent="0.25">
      <c r="A20" s="29"/>
      <c r="B20" s="3" t="s">
        <v>90</v>
      </c>
      <c r="C20" s="20">
        <v>5312</v>
      </c>
      <c r="D20" s="10">
        <v>6415</v>
      </c>
      <c r="E20" s="10">
        <v>8138</v>
      </c>
      <c r="F20" s="10">
        <v>8840</v>
      </c>
      <c r="G20" s="10">
        <v>10774</v>
      </c>
      <c r="H20" s="10">
        <v>8221</v>
      </c>
      <c r="I20" s="225">
        <v>10717</v>
      </c>
    </row>
    <row r="21" spans="1:9" ht="15.75" thickBot="1" x14ac:dyDescent="0.3">
      <c r="A21" s="27"/>
      <c r="B21" s="36" t="s">
        <v>310</v>
      </c>
      <c r="C21" s="38">
        <v>7.0000000000000001E-3</v>
      </c>
      <c r="D21" s="39">
        <v>8.0000000000000002E-3</v>
      </c>
      <c r="E21" s="39">
        <v>1.2999999999999999E-2</v>
      </c>
      <c r="F21" s="39">
        <v>1.0999999999999999E-2</v>
      </c>
      <c r="G21" s="39">
        <v>1.7999999999999999E-2</v>
      </c>
      <c r="H21" s="39">
        <v>1.4E-2</v>
      </c>
      <c r="I21" s="326">
        <v>1.7399999999999999E-2</v>
      </c>
    </row>
    <row r="22" spans="1:9" x14ac:dyDescent="0.25">
      <c r="A22" s="35" t="s">
        <v>90</v>
      </c>
      <c r="B22" s="34" t="s">
        <v>308</v>
      </c>
      <c r="C22" s="23">
        <v>215</v>
      </c>
      <c r="D22" s="24">
        <v>328</v>
      </c>
      <c r="E22" s="24">
        <v>429</v>
      </c>
      <c r="F22" s="10">
        <v>415</v>
      </c>
      <c r="G22" s="10">
        <v>476</v>
      </c>
      <c r="H22" s="10">
        <v>312</v>
      </c>
      <c r="I22" s="225">
        <v>502</v>
      </c>
    </row>
    <row r="23" spans="1:9" x14ac:dyDescent="0.25">
      <c r="A23" s="29"/>
      <c r="B23" s="3" t="s">
        <v>309</v>
      </c>
      <c r="C23" s="22">
        <v>24536</v>
      </c>
      <c r="D23" s="10">
        <v>24794</v>
      </c>
      <c r="E23" s="10">
        <v>25861</v>
      </c>
      <c r="F23" s="10">
        <v>26496</v>
      </c>
      <c r="G23" s="10">
        <v>26496</v>
      </c>
      <c r="H23" s="10">
        <v>17901</v>
      </c>
      <c r="I23" s="225">
        <v>24429</v>
      </c>
    </row>
    <row r="24" spans="1:9" x14ac:dyDescent="0.25">
      <c r="A24" s="29"/>
      <c r="B24" s="3" t="s">
        <v>301</v>
      </c>
      <c r="C24" s="22">
        <v>1067</v>
      </c>
      <c r="D24" s="10">
        <v>1140</v>
      </c>
      <c r="E24" s="10">
        <v>855</v>
      </c>
      <c r="F24" s="10">
        <v>359</v>
      </c>
      <c r="G24" s="10">
        <v>359</v>
      </c>
      <c r="H24" s="10">
        <v>442</v>
      </c>
      <c r="I24" s="225">
        <v>470</v>
      </c>
    </row>
    <row r="25" spans="1:9" x14ac:dyDescent="0.25">
      <c r="B25" s="3" t="s">
        <v>90</v>
      </c>
      <c r="C25" s="22">
        <v>25818</v>
      </c>
      <c r="D25" s="10">
        <v>26262</v>
      </c>
      <c r="E25" s="10">
        <v>27145</v>
      </c>
      <c r="F25" s="10">
        <v>27270</v>
      </c>
      <c r="G25" s="10">
        <v>27875</v>
      </c>
      <c r="H25" s="10">
        <v>18655</v>
      </c>
      <c r="I25" s="225">
        <v>25401</v>
      </c>
    </row>
    <row r="26" spans="1:9" ht="15.75" thickBot="1" x14ac:dyDescent="0.3">
      <c r="A26" s="19"/>
      <c r="B26" s="36" t="s">
        <v>310</v>
      </c>
      <c r="C26" s="37">
        <v>8.9999999999999993E-3</v>
      </c>
      <c r="D26" s="39">
        <v>1.2999999999999999E-2</v>
      </c>
      <c r="E26" s="39">
        <v>1.6E-2</v>
      </c>
      <c r="F26" s="39">
        <v>1.4999999999999999E-2</v>
      </c>
      <c r="G26" s="39">
        <v>1.7000000000000001E-2</v>
      </c>
      <c r="H26" s="39">
        <v>1.7100000000000001E-2</v>
      </c>
      <c r="I26" s="326">
        <v>2.01E-2</v>
      </c>
    </row>
    <row r="30" spans="1:9" x14ac:dyDescent="0.25">
      <c r="E30" s="4"/>
      <c r="F30" s="4"/>
      <c r="G30" s="3"/>
    </row>
    <row r="31" spans="1:9" x14ac:dyDescent="0.25">
      <c r="E31" s="4"/>
      <c r="F31" s="4"/>
      <c r="G31" s="3"/>
    </row>
    <row r="32" spans="1:9" x14ac:dyDescent="0.25">
      <c r="G32" s="3"/>
    </row>
    <row r="33" spans="5:7" x14ac:dyDescent="0.25">
      <c r="G33" s="3"/>
    </row>
    <row r="34" spans="5:7" x14ac:dyDescent="0.25">
      <c r="G34" s="3"/>
    </row>
    <row r="35" spans="5:7" x14ac:dyDescent="0.25">
      <c r="E35" s="4"/>
      <c r="F35" s="4"/>
      <c r="G35" s="3"/>
    </row>
    <row r="36" spans="5:7" x14ac:dyDescent="0.25">
      <c r="E36" s="4"/>
      <c r="F36" s="4"/>
      <c r="G36" s="3"/>
    </row>
    <row r="37" spans="5:7" x14ac:dyDescent="0.25">
      <c r="G37" s="3"/>
    </row>
    <row r="38" spans="5:7" x14ac:dyDescent="0.25">
      <c r="G38" s="3"/>
    </row>
    <row r="39" spans="5:7" x14ac:dyDescent="0.25">
      <c r="G39" s="3"/>
    </row>
    <row r="40" spans="5:7" x14ac:dyDescent="0.25">
      <c r="E40" s="4"/>
      <c r="F40" s="4"/>
      <c r="G40" s="3"/>
    </row>
    <row r="41" spans="5:7" x14ac:dyDescent="0.25">
      <c r="E41" s="4"/>
      <c r="F41" s="4"/>
      <c r="G41" s="3"/>
    </row>
    <row r="42" spans="5:7" x14ac:dyDescent="0.25">
      <c r="G42" s="3"/>
    </row>
    <row r="43" spans="5:7" x14ac:dyDescent="0.25">
      <c r="G43" s="3"/>
    </row>
    <row r="44" spans="5:7" x14ac:dyDescent="0.25">
      <c r="G44" s="3"/>
    </row>
    <row r="45" spans="5:7" x14ac:dyDescent="0.25">
      <c r="G45" s="3"/>
    </row>
    <row r="46" spans="5:7" x14ac:dyDescent="0.25">
      <c r="G46" s="3"/>
    </row>
    <row r="47" spans="5:7" x14ac:dyDescent="0.25">
      <c r="G47" s="3"/>
    </row>
    <row r="48" spans="5:7" x14ac:dyDescent="0.25">
      <c r="G48" s="3"/>
    </row>
    <row r="49" spans="7:7" x14ac:dyDescent="0.25">
      <c r="G49" s="3"/>
    </row>
  </sheetData>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9986F-4925-4188-B810-8510A9605D04}">
  <dimension ref="A1:G16"/>
  <sheetViews>
    <sheetView zoomScale="90" zoomScaleNormal="90" workbookViewId="0">
      <selection activeCell="G13" sqref="G13"/>
    </sheetView>
  </sheetViews>
  <sheetFormatPr defaultColWidth="8.7109375" defaultRowHeight="15" x14ac:dyDescent="0.25"/>
  <cols>
    <col min="1" max="1" width="16.28515625" style="166" bestFit="1" customWidth="1"/>
    <col min="2" max="2" width="17.7109375" style="166" customWidth="1"/>
    <col min="3" max="3" width="20.28515625" style="166" customWidth="1"/>
    <col min="4" max="6" width="17.7109375" style="166" customWidth="1"/>
    <col min="7" max="7" width="29" style="166" customWidth="1"/>
    <col min="8" max="16384" width="8.7109375" style="166"/>
  </cols>
  <sheetData>
    <row r="1" spans="1:7" ht="15.4" customHeight="1" x14ac:dyDescent="0.25">
      <c r="A1" s="220" t="s">
        <v>84</v>
      </c>
    </row>
    <row r="2" spans="1:7" ht="15.4" customHeight="1" x14ac:dyDescent="0.25">
      <c r="A2" s="220" t="s">
        <v>35</v>
      </c>
    </row>
    <row r="3" spans="1:7" ht="15.4" customHeight="1" x14ac:dyDescent="0.25">
      <c r="A3" s="220"/>
    </row>
    <row r="4" spans="1:7" ht="15.4" customHeight="1" x14ac:dyDescent="0.25">
      <c r="A4" s="221" t="s">
        <v>5</v>
      </c>
    </row>
    <row r="5" spans="1:7" ht="15.75" thickBot="1" x14ac:dyDescent="0.3"/>
    <row r="6" spans="1:7" s="324" customFormat="1" ht="16.5" thickTop="1" thickBot="1" x14ac:dyDescent="0.3">
      <c r="A6" s="405" t="s">
        <v>313</v>
      </c>
      <c r="B6" s="405" t="s">
        <v>308</v>
      </c>
      <c r="C6" s="405" t="s">
        <v>309</v>
      </c>
      <c r="D6" s="405" t="s">
        <v>301</v>
      </c>
      <c r="E6" s="405" t="s">
        <v>90</v>
      </c>
      <c r="F6" s="405" t="s">
        <v>350</v>
      </c>
      <c r="G6" s="405" t="s">
        <v>353</v>
      </c>
    </row>
    <row r="7" spans="1:7" ht="15.75" thickTop="1" x14ac:dyDescent="0.25">
      <c r="A7" s="184" t="s">
        <v>318</v>
      </c>
      <c r="B7" s="340">
        <v>98</v>
      </c>
      <c r="C7" s="341">
        <v>5104</v>
      </c>
      <c r="D7" s="340">
        <v>59</v>
      </c>
      <c r="E7" s="341">
        <v>5261</v>
      </c>
      <c r="F7" s="341">
        <v>5202</v>
      </c>
      <c r="G7" s="339">
        <v>1.8800000000000001E-2</v>
      </c>
    </row>
    <row r="8" spans="1:7" x14ac:dyDescent="0.25">
      <c r="A8" s="184" t="s">
        <v>319</v>
      </c>
      <c r="B8" s="340">
        <v>178</v>
      </c>
      <c r="C8" s="341">
        <v>9564</v>
      </c>
      <c r="D8" s="340">
        <v>154</v>
      </c>
      <c r="E8" s="341">
        <v>9896</v>
      </c>
      <c r="F8" s="341">
        <v>9742</v>
      </c>
      <c r="G8" s="339">
        <v>1.83E-2</v>
      </c>
    </row>
    <row r="9" spans="1:7" x14ac:dyDescent="0.25">
      <c r="A9" s="184" t="s">
        <v>320</v>
      </c>
      <c r="B9" s="340">
        <v>196</v>
      </c>
      <c r="C9" s="341">
        <v>7518</v>
      </c>
      <c r="D9" s="340">
        <v>227</v>
      </c>
      <c r="E9" s="341">
        <v>7941</v>
      </c>
      <c r="F9" s="341">
        <v>7714</v>
      </c>
      <c r="G9" s="339">
        <v>2.5399999999999999E-2</v>
      </c>
    </row>
    <row r="10" spans="1:7" x14ac:dyDescent="0.25">
      <c r="A10" s="184" t="s">
        <v>321</v>
      </c>
      <c r="B10" s="340">
        <v>11</v>
      </c>
      <c r="C10" s="340">
        <v>729</v>
      </c>
      <c r="D10" s="340">
        <v>9</v>
      </c>
      <c r="E10" s="340">
        <v>749</v>
      </c>
      <c r="F10" s="340">
        <v>740</v>
      </c>
      <c r="G10" s="339">
        <v>1.49E-2</v>
      </c>
    </row>
    <row r="11" spans="1:7" x14ac:dyDescent="0.25">
      <c r="A11" s="184" t="s">
        <v>322</v>
      </c>
      <c r="B11" s="340">
        <v>14</v>
      </c>
      <c r="C11" s="341">
        <v>1177</v>
      </c>
      <c r="D11" s="340">
        <v>15</v>
      </c>
      <c r="E11" s="341">
        <v>1206</v>
      </c>
      <c r="F11" s="341">
        <v>1191</v>
      </c>
      <c r="G11" s="339">
        <v>1.18E-2</v>
      </c>
    </row>
    <row r="12" spans="1:7" x14ac:dyDescent="0.25">
      <c r="A12" s="184" t="s">
        <v>323</v>
      </c>
      <c r="B12" s="340">
        <v>5</v>
      </c>
      <c r="C12" s="340" t="s">
        <v>98</v>
      </c>
      <c r="D12" s="340">
        <v>5</v>
      </c>
      <c r="E12" s="340" t="s">
        <v>98</v>
      </c>
      <c r="F12" s="340" t="s">
        <v>98</v>
      </c>
      <c r="G12" s="339" t="s">
        <v>98</v>
      </c>
    </row>
    <row r="13" spans="1:7" ht="15.75" thickBot="1" x14ac:dyDescent="0.3">
      <c r="A13" s="184" t="s">
        <v>325</v>
      </c>
      <c r="B13" s="340" t="s">
        <v>327</v>
      </c>
      <c r="C13" s="340">
        <v>255</v>
      </c>
      <c r="D13" s="340">
        <v>1</v>
      </c>
      <c r="E13" s="340">
        <v>256</v>
      </c>
      <c r="F13" s="340">
        <v>255</v>
      </c>
      <c r="G13" s="339" t="s">
        <v>327</v>
      </c>
    </row>
    <row r="14" spans="1:7" ht="15.75" thickBot="1" x14ac:dyDescent="0.3">
      <c r="A14" s="184" t="s">
        <v>326</v>
      </c>
      <c r="B14" s="340" t="s">
        <v>327</v>
      </c>
      <c r="C14" s="340" t="s">
        <v>98</v>
      </c>
      <c r="D14" s="340" t="s">
        <v>327</v>
      </c>
      <c r="E14" s="340" t="s">
        <v>98</v>
      </c>
      <c r="F14" s="340" t="s">
        <v>98</v>
      </c>
      <c r="G14" s="339" t="s">
        <v>98</v>
      </c>
    </row>
    <row r="15" spans="1:7" ht="16.5" thickTop="1" thickBot="1" x14ac:dyDescent="0.3">
      <c r="A15" s="222" t="s">
        <v>90</v>
      </c>
      <c r="B15" s="342">
        <v>502</v>
      </c>
      <c r="C15" s="331">
        <v>24429</v>
      </c>
      <c r="D15" s="342">
        <v>470</v>
      </c>
      <c r="E15" s="331">
        <v>25401</v>
      </c>
      <c r="F15" s="331">
        <v>24931</v>
      </c>
      <c r="G15" s="346">
        <v>2.01E-2</v>
      </c>
    </row>
    <row r="16" spans="1:7" ht="15.75" thickTop="1" x14ac:dyDescent="0.25"/>
  </sheetData>
  <pageMargins left="0.7" right="0.7" top="0.75" bottom="0.75" header="0.3" footer="0.3"/>
  <pageSetup paperSize="9" orientation="portrait" horizontalDpi="4294967293"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DF819-CCA8-4484-BF9D-D068D5BF4ED5}">
  <dimension ref="A1:G18"/>
  <sheetViews>
    <sheetView zoomScale="90" zoomScaleNormal="90" workbookViewId="0">
      <selection activeCell="H18" sqref="H18"/>
    </sheetView>
  </sheetViews>
  <sheetFormatPr defaultRowHeight="15" x14ac:dyDescent="0.25"/>
  <cols>
    <col min="1" max="1" width="56.28515625" bestFit="1" customWidth="1"/>
    <col min="2" max="4" width="12.7109375" customWidth="1"/>
  </cols>
  <sheetData>
    <row r="1" spans="1:7" x14ac:dyDescent="0.25">
      <c r="A1" s="175" t="s">
        <v>84</v>
      </c>
      <c r="B1" s="175"/>
      <c r="C1" s="175"/>
      <c r="D1" s="166"/>
      <c r="E1" s="166"/>
      <c r="F1" s="166"/>
      <c r="G1" s="166"/>
    </row>
    <row r="2" spans="1:7" x14ac:dyDescent="0.25">
      <c r="A2" s="175" t="s">
        <v>36</v>
      </c>
      <c r="B2" s="175"/>
      <c r="C2" s="175"/>
      <c r="D2" s="166"/>
      <c r="E2" s="166"/>
      <c r="F2" s="166"/>
      <c r="G2" s="166"/>
    </row>
    <row r="3" spans="1:7" x14ac:dyDescent="0.25">
      <c r="A3" s="175"/>
      <c r="B3" s="175"/>
      <c r="C3" s="175"/>
      <c r="D3" s="166"/>
      <c r="E3" s="166"/>
      <c r="F3" s="166"/>
      <c r="G3" s="166"/>
    </row>
    <row r="4" spans="1:7" x14ac:dyDescent="0.25">
      <c r="A4" s="175" t="s">
        <v>5</v>
      </c>
      <c r="B4" s="175"/>
      <c r="C4" s="175"/>
      <c r="D4" s="166"/>
      <c r="E4" s="166"/>
      <c r="F4" s="166"/>
      <c r="G4" s="166"/>
    </row>
    <row r="5" spans="1:7" ht="15.75" thickBot="1" x14ac:dyDescent="0.3">
      <c r="A5" s="7"/>
      <c r="B5" s="167"/>
      <c r="C5" s="167"/>
      <c r="D5" s="167"/>
      <c r="E5" s="166"/>
      <c r="F5" s="166"/>
      <c r="G5" s="166"/>
    </row>
    <row r="6" spans="1:7" s="445" customFormat="1" ht="15.75" thickBot="1" x14ac:dyDescent="0.3">
      <c r="A6" s="452" t="s">
        <v>354</v>
      </c>
      <c r="B6" s="452" t="s">
        <v>355</v>
      </c>
      <c r="C6" s="453" t="s">
        <v>356</v>
      </c>
      <c r="D6" s="454" t="s">
        <v>357</v>
      </c>
      <c r="E6" s="406"/>
      <c r="F6" s="406"/>
      <c r="G6" s="406"/>
    </row>
    <row r="7" spans="1:7" x14ac:dyDescent="0.25">
      <c r="A7" s="169" t="s">
        <v>318</v>
      </c>
      <c r="B7" s="170">
        <v>6999</v>
      </c>
      <c r="C7" s="170">
        <v>3467</v>
      </c>
      <c r="D7" s="10">
        <v>5261</v>
      </c>
      <c r="E7" s="166"/>
      <c r="F7" s="166"/>
      <c r="G7" s="166"/>
    </row>
    <row r="8" spans="1:7" x14ac:dyDescent="0.25">
      <c r="A8" s="169" t="s">
        <v>319</v>
      </c>
      <c r="B8" s="170">
        <v>10793</v>
      </c>
      <c r="C8" s="170">
        <v>7430</v>
      </c>
      <c r="D8" s="10">
        <v>9896</v>
      </c>
      <c r="E8" s="166"/>
      <c r="F8" s="166"/>
      <c r="G8" s="166"/>
    </row>
    <row r="9" spans="1:7" x14ac:dyDescent="0.25">
      <c r="A9" s="169" t="s">
        <v>320</v>
      </c>
      <c r="B9" s="170">
        <v>7751</v>
      </c>
      <c r="C9" s="170">
        <v>5716</v>
      </c>
      <c r="D9" s="10">
        <v>7941</v>
      </c>
      <c r="E9" s="166"/>
      <c r="F9" s="166"/>
      <c r="G9" s="166"/>
    </row>
    <row r="10" spans="1:7" x14ac:dyDescent="0.25">
      <c r="A10" s="169" t="s">
        <v>321</v>
      </c>
      <c r="B10" s="171">
        <v>811</v>
      </c>
      <c r="C10" s="171">
        <v>627</v>
      </c>
      <c r="D10" s="10">
        <v>749</v>
      </c>
      <c r="E10" s="166"/>
      <c r="F10" s="166"/>
      <c r="G10" s="166"/>
    </row>
    <row r="11" spans="1:7" x14ac:dyDescent="0.25">
      <c r="A11" s="169" t="s">
        <v>322</v>
      </c>
      <c r="B11" s="170">
        <v>1181</v>
      </c>
      <c r="C11" s="170">
        <v>1085</v>
      </c>
      <c r="D11" s="10">
        <v>1206</v>
      </c>
      <c r="E11" s="166"/>
      <c r="F11" s="166"/>
      <c r="G11" s="166"/>
    </row>
    <row r="12" spans="1:7" x14ac:dyDescent="0.25">
      <c r="A12" s="169" t="s">
        <v>323</v>
      </c>
      <c r="B12" s="171">
        <v>49</v>
      </c>
      <c r="C12" s="171" t="s">
        <v>98</v>
      </c>
      <c r="D12" s="304" t="s">
        <v>98</v>
      </c>
      <c r="E12" s="166"/>
      <c r="F12" s="166"/>
      <c r="G12" s="166"/>
    </row>
    <row r="13" spans="1:7" x14ac:dyDescent="0.25">
      <c r="A13" s="169" t="s">
        <v>325</v>
      </c>
      <c r="B13" s="171">
        <v>279</v>
      </c>
      <c r="C13" s="171">
        <v>279</v>
      </c>
      <c r="D13" s="304">
        <v>256</v>
      </c>
      <c r="E13" s="166"/>
      <c r="F13" s="166"/>
      <c r="G13" s="166"/>
    </row>
    <row r="14" spans="1:7" ht="15.75" thickBot="1" x14ac:dyDescent="0.3">
      <c r="A14" s="172" t="s">
        <v>326</v>
      </c>
      <c r="B14" s="173">
        <v>12</v>
      </c>
      <c r="C14" s="173" t="s">
        <v>98</v>
      </c>
      <c r="D14" s="305" t="s">
        <v>98</v>
      </c>
      <c r="E14" s="166"/>
      <c r="F14" s="166"/>
      <c r="G14" s="166"/>
    </row>
    <row r="15" spans="1:7" ht="15.75" thickBot="1" x14ac:dyDescent="0.3">
      <c r="A15" s="168" t="s">
        <v>90</v>
      </c>
      <c r="B15" s="174">
        <v>27875</v>
      </c>
      <c r="C15" s="174">
        <v>18655</v>
      </c>
      <c r="D15" s="306">
        <v>25401</v>
      </c>
      <c r="E15" s="166"/>
      <c r="F15" s="166"/>
      <c r="G15" s="166"/>
    </row>
    <row r="16" spans="1:7" x14ac:dyDescent="0.25">
      <c r="A16" s="166"/>
      <c r="B16" s="166"/>
      <c r="C16" s="166"/>
      <c r="D16" s="166"/>
      <c r="E16" s="166"/>
      <c r="F16" s="166"/>
      <c r="G16" s="166"/>
    </row>
    <row r="17" spans="1:7" x14ac:dyDescent="0.25">
      <c r="A17" s="166"/>
      <c r="B17" s="166"/>
      <c r="C17" s="166"/>
      <c r="D17" s="166"/>
      <c r="E17" s="166"/>
      <c r="F17" s="166"/>
      <c r="G17" s="166"/>
    </row>
    <row r="18" spans="1:7" x14ac:dyDescent="0.25">
      <c r="A18" s="166"/>
      <c r="B18" s="166"/>
      <c r="C18" s="166"/>
      <c r="D18" s="166"/>
      <c r="E18" s="166"/>
      <c r="F18" s="166"/>
      <c r="G18" s="166"/>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84F-DEB0-478A-9179-9BFCD5F639BC}">
  <dimension ref="A1:AF16"/>
  <sheetViews>
    <sheetView zoomScale="90" zoomScaleNormal="90" workbookViewId="0">
      <selection activeCell="I15" sqref="I15"/>
    </sheetView>
  </sheetViews>
  <sheetFormatPr defaultColWidth="8.7109375" defaultRowHeight="15" x14ac:dyDescent="0.25"/>
  <cols>
    <col min="1" max="1" width="41.7109375" style="166" customWidth="1"/>
    <col min="2" max="2" width="11.7109375" style="166" customWidth="1"/>
    <col min="3" max="3" width="13.28515625" style="166" customWidth="1"/>
    <col min="4" max="4" width="20" style="166" customWidth="1"/>
    <col min="5" max="5" width="14.28515625" style="166" customWidth="1"/>
    <col min="6" max="6" width="10.28515625" style="166" customWidth="1"/>
    <col min="7" max="7" width="12.7109375" style="166" customWidth="1"/>
    <col min="8" max="8" width="20.28515625" style="166" customWidth="1"/>
    <col min="9" max="9" width="10.28515625" style="166" bestFit="1" customWidth="1"/>
    <col min="10" max="16" width="8.7109375" style="166"/>
    <col min="17" max="17" width="18.7109375" style="166" customWidth="1"/>
    <col min="18" max="18" width="8.7109375" style="166"/>
    <col min="19" max="19" width="13.5703125" style="166" customWidth="1"/>
    <col min="20" max="20" width="13.7109375" style="166" customWidth="1"/>
    <col min="21" max="21" width="18" style="166" customWidth="1"/>
    <col min="22" max="22" width="8.7109375" style="166"/>
    <col min="23" max="23" width="11.28515625" style="166" bestFit="1" customWidth="1"/>
    <col min="24" max="25" width="8.7109375" style="166"/>
    <col min="26" max="26" width="19.28515625" style="166" customWidth="1"/>
    <col min="27" max="27" width="8.7109375" style="166"/>
    <col min="28" max="28" width="14.28515625" style="166" customWidth="1"/>
    <col min="29" max="29" width="11.42578125" style="166" bestFit="1" customWidth="1"/>
    <col min="30" max="30" width="8.7109375" style="166" bestFit="1" customWidth="1"/>
    <col min="31" max="16384" width="8.7109375" style="166"/>
  </cols>
  <sheetData>
    <row r="1" spans="1:32" x14ac:dyDescent="0.25">
      <c r="A1" s="220" t="s">
        <v>84</v>
      </c>
    </row>
    <row r="2" spans="1:32" x14ac:dyDescent="0.25">
      <c r="A2" s="220" t="s">
        <v>37</v>
      </c>
    </row>
    <row r="3" spans="1:32" x14ac:dyDescent="0.25">
      <c r="A3" s="220"/>
    </row>
    <row r="4" spans="1:32" x14ac:dyDescent="0.25">
      <c r="A4" s="221" t="s">
        <v>5</v>
      </c>
    </row>
    <row r="5" spans="1:32" ht="13.5" customHeight="1" thickBot="1" x14ac:dyDescent="0.3"/>
    <row r="6" spans="1:32" s="444" customFormat="1" ht="30.75" thickBot="1" x14ac:dyDescent="0.3">
      <c r="A6" s="302" t="s">
        <v>313</v>
      </c>
      <c r="B6" s="302" t="s">
        <v>87</v>
      </c>
      <c r="C6" s="302" t="s">
        <v>88</v>
      </c>
      <c r="D6" s="563" t="s">
        <v>292</v>
      </c>
      <c r="E6" s="302" t="s">
        <v>90</v>
      </c>
      <c r="F6" s="302" t="s">
        <v>358</v>
      </c>
      <c r="G6" s="302" t="s">
        <v>359</v>
      </c>
      <c r="H6" s="563" t="s">
        <v>360</v>
      </c>
    </row>
    <row r="7" spans="1:32" x14ac:dyDescent="0.25">
      <c r="A7" s="184" t="s">
        <v>318</v>
      </c>
      <c r="B7" s="353">
        <v>1700</v>
      </c>
      <c r="C7" s="353">
        <v>3534</v>
      </c>
      <c r="D7" s="353">
        <v>27</v>
      </c>
      <c r="E7" s="417">
        <v>5261</v>
      </c>
      <c r="F7" s="339">
        <v>0.17299999999999999</v>
      </c>
      <c r="G7" s="339">
        <v>0.22900000000000001</v>
      </c>
      <c r="H7" s="348">
        <v>0.1915</v>
      </c>
    </row>
    <row r="8" spans="1:32" x14ac:dyDescent="0.25">
      <c r="A8" s="184" t="s">
        <v>319</v>
      </c>
      <c r="B8" s="353">
        <v>3094</v>
      </c>
      <c r="C8" s="353">
        <v>6749</v>
      </c>
      <c r="D8" s="353">
        <v>53</v>
      </c>
      <c r="E8" s="417">
        <v>9896</v>
      </c>
      <c r="F8" s="339">
        <v>0.315</v>
      </c>
      <c r="G8" s="339">
        <v>0.437</v>
      </c>
      <c r="H8" s="348">
        <v>0.37590000000000001</v>
      </c>
    </row>
    <row r="9" spans="1:32" x14ac:dyDescent="0.25">
      <c r="A9" s="184" t="s">
        <v>320</v>
      </c>
      <c r="B9" s="353">
        <v>4243</v>
      </c>
      <c r="C9" s="353">
        <v>3651</v>
      </c>
      <c r="D9" s="353">
        <v>47</v>
      </c>
      <c r="E9" s="417">
        <v>7941</v>
      </c>
      <c r="F9" s="339">
        <v>0.432</v>
      </c>
      <c r="G9" s="339">
        <v>0.23599999999999999</v>
      </c>
      <c r="H9" s="348">
        <v>0.33329999999999999</v>
      </c>
    </row>
    <row r="10" spans="1:32" x14ac:dyDescent="0.25">
      <c r="A10" s="184" t="s">
        <v>321</v>
      </c>
      <c r="B10" s="353">
        <v>247</v>
      </c>
      <c r="C10" s="353">
        <v>497</v>
      </c>
      <c r="D10" s="353">
        <v>5</v>
      </c>
      <c r="E10" s="417">
        <v>749</v>
      </c>
      <c r="F10" s="339">
        <v>2.5000000000000001E-2</v>
      </c>
      <c r="G10" s="339">
        <v>3.2000000000000001E-2</v>
      </c>
      <c r="H10" s="348">
        <v>3.5499999999999997E-2</v>
      </c>
      <c r="AF10" s="250"/>
    </row>
    <row r="11" spans="1:32" x14ac:dyDescent="0.25">
      <c r="A11" s="184" t="s">
        <v>322</v>
      </c>
      <c r="B11" s="353">
        <v>444</v>
      </c>
      <c r="C11" s="353">
        <v>755</v>
      </c>
      <c r="D11" s="353">
        <v>7</v>
      </c>
      <c r="E11" s="417">
        <v>1206</v>
      </c>
      <c r="F11" s="339">
        <v>4.4999999999999998E-2</v>
      </c>
      <c r="G11" s="339">
        <v>4.9000000000000002E-2</v>
      </c>
      <c r="H11" s="348">
        <v>4.9599999999999998E-2</v>
      </c>
      <c r="AE11" s="251"/>
      <c r="AF11" s="252"/>
    </row>
    <row r="12" spans="1:32" x14ac:dyDescent="0.25">
      <c r="A12" s="184" t="s">
        <v>323</v>
      </c>
      <c r="B12" s="353">
        <v>71</v>
      </c>
      <c r="C12" s="353" t="s">
        <v>98</v>
      </c>
      <c r="D12" s="353">
        <v>2</v>
      </c>
      <c r="E12" s="417" t="s">
        <v>98</v>
      </c>
      <c r="F12" s="339">
        <v>7.0000000000000001E-3</v>
      </c>
      <c r="G12" s="339" t="s">
        <v>324</v>
      </c>
      <c r="H12" s="348">
        <v>1.4200000000000001E-2</v>
      </c>
      <c r="AE12" s="251"/>
      <c r="AF12" s="252"/>
    </row>
    <row r="13" spans="1:32" x14ac:dyDescent="0.25">
      <c r="A13" s="184" t="s">
        <v>325</v>
      </c>
      <c r="B13" s="353">
        <v>13</v>
      </c>
      <c r="C13" s="353">
        <v>243</v>
      </c>
      <c r="D13" s="353" t="s">
        <v>361</v>
      </c>
      <c r="E13" s="417">
        <v>256</v>
      </c>
      <c r="F13" s="339">
        <v>1E-3</v>
      </c>
      <c r="G13" s="339">
        <v>1.6E-2</v>
      </c>
      <c r="H13" s="348" t="s">
        <v>361</v>
      </c>
      <c r="AE13" s="251"/>
      <c r="AF13" s="252"/>
    </row>
    <row r="14" spans="1:32" ht="15.75" thickBot="1" x14ac:dyDescent="0.3">
      <c r="A14" s="184" t="s">
        <v>326</v>
      </c>
      <c r="B14" s="353" t="s">
        <v>361</v>
      </c>
      <c r="C14" s="353" t="s">
        <v>98</v>
      </c>
      <c r="D14" s="354" t="s">
        <v>361</v>
      </c>
      <c r="E14" s="417" t="s">
        <v>98</v>
      </c>
      <c r="F14" s="339" t="s">
        <v>361</v>
      </c>
      <c r="G14" s="339" t="s">
        <v>324</v>
      </c>
      <c r="H14" s="348" t="s">
        <v>361</v>
      </c>
      <c r="AE14" s="253"/>
      <c r="AF14" s="252"/>
    </row>
    <row r="15" spans="1:32" ht="16.5" thickTop="1" thickBot="1" x14ac:dyDescent="0.3">
      <c r="A15" s="183" t="s">
        <v>90</v>
      </c>
      <c r="B15" s="418">
        <v>9812</v>
      </c>
      <c r="C15" s="418">
        <v>15448</v>
      </c>
      <c r="D15" s="417">
        <v>141</v>
      </c>
      <c r="E15" s="418">
        <v>25401</v>
      </c>
      <c r="F15" s="345">
        <v>1</v>
      </c>
      <c r="G15" s="345">
        <v>1</v>
      </c>
      <c r="H15" s="451">
        <v>1</v>
      </c>
    </row>
    <row r="16" spans="1:32" ht="15.75" thickTop="1" x14ac:dyDescent="0.25">
      <c r="D16" s="212"/>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A7354-E5C3-4487-AFDA-DB1502C151A7}">
  <dimension ref="A1:F20"/>
  <sheetViews>
    <sheetView zoomScale="90" zoomScaleNormal="90" workbookViewId="0">
      <selection activeCell="D34" sqref="D34"/>
    </sheetView>
  </sheetViews>
  <sheetFormatPr defaultRowHeight="15" x14ac:dyDescent="0.25"/>
  <cols>
    <col min="1" max="1" width="45.42578125" customWidth="1"/>
    <col min="2" max="5" width="10.7109375" customWidth="1"/>
  </cols>
  <sheetData>
    <row r="1" spans="1:6" x14ac:dyDescent="0.25">
      <c r="A1" s="182" t="s">
        <v>84</v>
      </c>
      <c r="B1" s="178"/>
      <c r="C1" s="178"/>
      <c r="D1" s="166"/>
      <c r="E1" s="166"/>
      <c r="F1" s="166"/>
    </row>
    <row r="2" spans="1:6" x14ac:dyDescent="0.25">
      <c r="A2" s="182" t="s">
        <v>38</v>
      </c>
      <c r="B2" s="178"/>
      <c r="C2" s="178"/>
      <c r="D2" s="166"/>
      <c r="E2" s="166"/>
      <c r="F2" s="166"/>
    </row>
    <row r="3" spans="1:6" x14ac:dyDescent="0.25">
      <c r="A3" s="182"/>
      <c r="B3" s="178"/>
      <c r="C3" s="178"/>
      <c r="D3" s="166"/>
      <c r="E3" s="166"/>
      <c r="F3" s="166"/>
    </row>
    <row r="4" spans="1:6" x14ac:dyDescent="0.25">
      <c r="A4" s="182" t="s">
        <v>5</v>
      </c>
      <c r="B4" s="178"/>
      <c r="C4" s="178"/>
      <c r="D4" s="166"/>
      <c r="E4" s="166"/>
      <c r="F4" s="166"/>
    </row>
    <row r="5" spans="1:6" ht="15.75" thickBot="1" x14ac:dyDescent="0.3">
      <c r="A5" s="7"/>
      <c r="B5" s="167"/>
      <c r="C5" s="167"/>
      <c r="D5" s="167"/>
      <c r="E5" s="167"/>
      <c r="F5" s="166"/>
    </row>
    <row r="6" spans="1:6" s="323" customFormat="1" ht="15.75" thickBot="1" x14ac:dyDescent="0.3">
      <c r="A6" s="301" t="s">
        <v>354</v>
      </c>
      <c r="B6" s="301" t="s">
        <v>111</v>
      </c>
      <c r="C6" s="301" t="s">
        <v>112</v>
      </c>
      <c r="D6" s="301" t="s">
        <v>113</v>
      </c>
      <c r="E6" s="446" t="s">
        <v>90</v>
      </c>
      <c r="F6" s="324"/>
    </row>
    <row r="7" spans="1:6" x14ac:dyDescent="0.25">
      <c r="A7" s="178" t="s">
        <v>318</v>
      </c>
      <c r="B7" s="447">
        <v>2422</v>
      </c>
      <c r="C7" s="447">
        <v>1172</v>
      </c>
      <c r="D7" s="447">
        <v>1667</v>
      </c>
      <c r="E7" s="448">
        <v>5261</v>
      </c>
      <c r="F7" s="166"/>
    </row>
    <row r="8" spans="1:6" x14ac:dyDescent="0.25">
      <c r="A8" s="178" t="s">
        <v>319</v>
      </c>
      <c r="B8" s="447">
        <v>3817</v>
      </c>
      <c r="C8" s="447">
        <v>2137</v>
      </c>
      <c r="D8" s="447">
        <v>3942</v>
      </c>
      <c r="E8" s="448">
        <v>9896</v>
      </c>
      <c r="F8" s="166"/>
    </row>
    <row r="9" spans="1:6" x14ac:dyDescent="0.25">
      <c r="A9" s="178" t="s">
        <v>320</v>
      </c>
      <c r="B9" s="447">
        <v>2988</v>
      </c>
      <c r="C9" s="447">
        <v>1605</v>
      </c>
      <c r="D9" s="447">
        <v>3348</v>
      </c>
      <c r="E9" s="448">
        <v>7941</v>
      </c>
      <c r="F9" s="166"/>
    </row>
    <row r="10" spans="1:6" x14ac:dyDescent="0.25">
      <c r="A10" s="178" t="s">
        <v>321</v>
      </c>
      <c r="B10" s="447">
        <v>209</v>
      </c>
      <c r="C10" s="447">
        <v>199</v>
      </c>
      <c r="D10" s="447">
        <v>341</v>
      </c>
      <c r="E10" s="448">
        <v>749</v>
      </c>
      <c r="F10" s="166"/>
    </row>
    <row r="11" spans="1:6" x14ac:dyDescent="0.25">
      <c r="A11" s="178" t="s">
        <v>322</v>
      </c>
      <c r="B11" s="447">
        <v>18</v>
      </c>
      <c r="C11" s="447">
        <v>110</v>
      </c>
      <c r="D11" s="447">
        <v>1078</v>
      </c>
      <c r="E11" s="448">
        <v>1206</v>
      </c>
      <c r="F11" s="166"/>
    </row>
    <row r="12" spans="1:6" x14ac:dyDescent="0.25">
      <c r="A12" s="178" t="s">
        <v>323</v>
      </c>
      <c r="B12" s="447" t="s">
        <v>361</v>
      </c>
      <c r="C12" s="447" t="s">
        <v>361</v>
      </c>
      <c r="D12" s="447">
        <v>90</v>
      </c>
      <c r="E12" s="448">
        <v>90</v>
      </c>
      <c r="F12" s="166"/>
    </row>
    <row r="13" spans="1:6" x14ac:dyDescent="0.25">
      <c r="A13" s="178" t="s">
        <v>325</v>
      </c>
      <c r="B13" s="447" t="s">
        <v>361</v>
      </c>
      <c r="C13" s="447" t="s">
        <v>98</v>
      </c>
      <c r="D13" s="447">
        <v>251</v>
      </c>
      <c r="E13" s="448" t="s">
        <v>98</v>
      </c>
      <c r="F13" s="166"/>
    </row>
    <row r="14" spans="1:6" ht="15.75" thickBot="1" x14ac:dyDescent="0.3">
      <c r="A14" s="180" t="s">
        <v>326</v>
      </c>
      <c r="B14" s="449" t="s">
        <v>361</v>
      </c>
      <c r="C14" s="449" t="s">
        <v>98</v>
      </c>
      <c r="D14" s="449" t="s">
        <v>361</v>
      </c>
      <c r="E14" s="450" t="s">
        <v>98</v>
      </c>
      <c r="F14" s="166"/>
    </row>
    <row r="15" spans="1:6" ht="15.75" thickBot="1" x14ac:dyDescent="0.3">
      <c r="A15" s="181" t="s">
        <v>90</v>
      </c>
      <c r="B15" s="202">
        <v>9454</v>
      </c>
      <c r="C15" s="202">
        <v>5230</v>
      </c>
      <c r="D15" s="202">
        <v>10717</v>
      </c>
      <c r="E15" s="202">
        <v>25401</v>
      </c>
      <c r="F15" s="166"/>
    </row>
    <row r="16" spans="1:6" x14ac:dyDescent="0.25">
      <c r="A16" s="166"/>
      <c r="B16" s="166"/>
      <c r="C16" s="166"/>
      <c r="D16" s="166"/>
      <c r="E16" s="166"/>
      <c r="F16" s="166"/>
    </row>
    <row r="17" spans="1:6" x14ac:dyDescent="0.25">
      <c r="A17" s="166"/>
      <c r="B17" s="166"/>
      <c r="C17" s="166"/>
      <c r="D17" s="166"/>
      <c r="E17" s="166"/>
      <c r="F17" s="166"/>
    </row>
    <row r="18" spans="1:6" x14ac:dyDescent="0.25">
      <c r="A18" s="166"/>
      <c r="B18" s="166"/>
      <c r="C18" s="166"/>
      <c r="D18" s="166"/>
      <c r="E18" s="166"/>
      <c r="F18" s="166"/>
    </row>
    <row r="19" spans="1:6" x14ac:dyDescent="0.25">
      <c r="A19" s="166"/>
      <c r="B19" s="166"/>
      <c r="C19" s="166"/>
      <c r="D19" s="166"/>
      <c r="E19" s="166"/>
      <c r="F19" s="166"/>
    </row>
    <row r="20" spans="1:6" x14ac:dyDescent="0.25">
      <c r="A20" s="166"/>
      <c r="B20" s="166"/>
      <c r="C20" s="166"/>
      <c r="D20" s="166"/>
      <c r="E20" s="166"/>
      <c r="F20" s="16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7B31-711B-4ABF-AA9B-E8B8BE02A5B6}">
  <dimension ref="A1:I38"/>
  <sheetViews>
    <sheetView zoomScale="90" zoomScaleNormal="90" workbookViewId="0">
      <selection activeCell="C18" sqref="C18"/>
    </sheetView>
  </sheetViews>
  <sheetFormatPr defaultColWidth="8.7109375" defaultRowHeight="15" x14ac:dyDescent="0.25"/>
  <cols>
    <col min="1" max="1" width="20.7109375" style="483" customWidth="1"/>
    <col min="2" max="5" width="14.7109375" style="483" customWidth="1"/>
    <col min="6" max="16384" width="8.7109375" style="483"/>
  </cols>
  <sheetData>
    <row r="1" spans="1:9" x14ac:dyDescent="0.25">
      <c r="A1" s="482" t="s">
        <v>84</v>
      </c>
    </row>
    <row r="2" spans="1:9" x14ac:dyDescent="0.25">
      <c r="A2" s="482" t="s">
        <v>10</v>
      </c>
    </row>
    <row r="3" spans="1:9" x14ac:dyDescent="0.25">
      <c r="A3" s="29" t="s">
        <v>85</v>
      </c>
    </row>
    <row r="4" spans="1:9" x14ac:dyDescent="0.25">
      <c r="A4" s="29"/>
    </row>
    <row r="5" spans="1:9" x14ac:dyDescent="0.25">
      <c r="A5" s="29" t="s">
        <v>5</v>
      </c>
    </row>
    <row r="6" spans="1:9" x14ac:dyDescent="0.25">
      <c r="A6"/>
      <c r="B6"/>
      <c r="C6"/>
      <c r="D6"/>
      <c r="E6"/>
    </row>
    <row r="7" spans="1:9" s="489" customFormat="1" ht="45" x14ac:dyDescent="0.25">
      <c r="A7" s="487" t="s">
        <v>86</v>
      </c>
      <c r="B7" s="487" t="s">
        <v>87</v>
      </c>
      <c r="C7" s="487" t="s">
        <v>88</v>
      </c>
      <c r="D7" s="488" t="s">
        <v>89</v>
      </c>
      <c r="E7" s="487" t="s">
        <v>90</v>
      </c>
    </row>
    <row r="8" spans="1:9" x14ac:dyDescent="0.25">
      <c r="A8" s="484" t="s">
        <v>91</v>
      </c>
      <c r="B8" s="497">
        <f>'1.2'!B8+'1.2'!B15+'1.2'!B22</f>
        <v>9812</v>
      </c>
      <c r="C8" s="497">
        <f>'1.2'!C8+'1.2'!C15+'1.2'!C22</f>
        <v>15448</v>
      </c>
      <c r="D8" s="497">
        <f>'1.2'!D8+'1.2'!D15+'1.2'!D22</f>
        <v>141</v>
      </c>
      <c r="E8" s="498">
        <f>SUM(B8:D8)</f>
        <v>25401</v>
      </c>
    </row>
    <row r="9" spans="1:9" x14ac:dyDescent="0.25">
      <c r="A9" s="484" t="s">
        <v>92</v>
      </c>
      <c r="B9" s="497">
        <f>9854</f>
        <v>9854</v>
      </c>
      <c r="C9" s="497">
        <f>'1.2'!C9+'1.2'!C16+'1.2'!C23</f>
        <v>14886</v>
      </c>
      <c r="D9" s="497">
        <v>23</v>
      </c>
      <c r="E9" s="498">
        <f>SUM(B9:D9)</f>
        <v>24763</v>
      </c>
    </row>
    <row r="10" spans="1:9" x14ac:dyDescent="0.25">
      <c r="A10" s="484" t="s">
        <v>93</v>
      </c>
      <c r="B10" s="497">
        <f>'1.2'!B10+'1.2'!B17+'1.2'!B24</f>
        <v>11380</v>
      </c>
      <c r="C10" s="497">
        <f>'1.2'!C10+'1.2'!C17+'1.2'!C24</f>
        <v>26992</v>
      </c>
      <c r="D10" s="497">
        <f>'1.2'!D10+'1.2'!D17+'1.2'!D24</f>
        <v>132</v>
      </c>
      <c r="E10" s="498">
        <v>38504</v>
      </c>
    </row>
    <row r="11" spans="1:9" x14ac:dyDescent="0.25">
      <c r="A11" s="484" t="s">
        <v>94</v>
      </c>
      <c r="B11" s="497">
        <f>7053</f>
        <v>7053</v>
      </c>
      <c r="C11" s="497">
        <f>'1.2'!C11+'1.2'!C18+'1.2'!C25</f>
        <v>10708</v>
      </c>
      <c r="D11" s="497">
        <f>14</f>
        <v>14</v>
      </c>
      <c r="E11" s="498">
        <f>SUM(B11:D11)</f>
        <v>17775</v>
      </c>
    </row>
    <row r="12" spans="1:9" x14ac:dyDescent="0.25">
      <c r="A12" s="484" t="s">
        <v>95</v>
      </c>
      <c r="B12" s="495">
        <f>B11/B9</f>
        <v>0.71574994925918412</v>
      </c>
      <c r="C12" s="495">
        <f>C11/C9</f>
        <v>0.71933360204218733</v>
      </c>
      <c r="D12" s="495">
        <f>D11/D9</f>
        <v>0.60869565217391308</v>
      </c>
      <c r="E12" s="496">
        <f>E11/E9</f>
        <v>0.71780478940354564</v>
      </c>
    </row>
    <row r="13" spans="1:9" x14ac:dyDescent="0.25">
      <c r="A13"/>
      <c r="B13" s="44"/>
      <c r="C13"/>
      <c r="D13"/>
      <c r="E13"/>
      <c r="G13" s="485"/>
      <c r="H13" s="485"/>
      <c r="I13" s="485"/>
    </row>
    <row r="14" spans="1:9" x14ac:dyDescent="0.25">
      <c r="G14" s="485"/>
      <c r="H14" s="485"/>
      <c r="I14" s="485"/>
    </row>
    <row r="15" spans="1:9" x14ac:dyDescent="0.25">
      <c r="G15" s="485"/>
      <c r="H15" s="485"/>
      <c r="I15" s="485"/>
    </row>
    <row r="16" spans="1:9" x14ac:dyDescent="0.25">
      <c r="G16" s="485"/>
      <c r="H16" s="485"/>
      <c r="I16" s="485"/>
    </row>
    <row r="17" spans="7:9" x14ac:dyDescent="0.25">
      <c r="G17" s="44"/>
      <c r="H17" s="44"/>
      <c r="I17" s="44"/>
    </row>
    <row r="34" spans="1:4" x14ac:dyDescent="0.25">
      <c r="A34"/>
      <c r="B34"/>
      <c r="C34"/>
      <c r="D34"/>
    </row>
    <row r="35" spans="1:4" x14ac:dyDescent="0.25">
      <c r="A35"/>
      <c r="B35"/>
      <c r="C35"/>
      <c r="D35"/>
    </row>
    <row r="36" spans="1:4" x14ac:dyDescent="0.25">
      <c r="B36" s="485"/>
      <c r="C36" s="485"/>
    </row>
    <row r="37" spans="1:4" x14ac:dyDescent="0.25">
      <c r="B37" s="485"/>
      <c r="C37" s="485"/>
    </row>
    <row r="38" spans="1:4" x14ac:dyDescent="0.25">
      <c r="B38" s="485"/>
      <c r="C38" s="485"/>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A40C-2E66-471E-83D2-2DAB02B57213}">
  <dimension ref="A1:J28"/>
  <sheetViews>
    <sheetView zoomScale="90" zoomScaleNormal="90" workbookViewId="0">
      <selection activeCell="A28" sqref="A28"/>
    </sheetView>
  </sheetViews>
  <sheetFormatPr defaultColWidth="8.7109375" defaultRowHeight="15" x14ac:dyDescent="0.25"/>
  <cols>
    <col min="1" max="1" width="35.7109375" style="166" customWidth="1"/>
    <col min="2" max="10" width="9.7109375" style="166" customWidth="1"/>
    <col min="11" max="16384" width="8.7109375" style="166"/>
  </cols>
  <sheetData>
    <row r="1" spans="1:10" x14ac:dyDescent="0.25">
      <c r="A1" s="6" t="s">
        <v>84</v>
      </c>
      <c r="B1" s="6"/>
      <c r="C1" s="6"/>
      <c r="D1" s="6"/>
    </row>
    <row r="2" spans="1:10" x14ac:dyDescent="0.25">
      <c r="A2" s="6" t="s">
        <v>39</v>
      </c>
      <c r="B2" s="6"/>
      <c r="C2" s="6"/>
      <c r="D2" s="6"/>
    </row>
    <row r="3" spans="1:10" x14ac:dyDescent="0.25">
      <c r="A3" s="6"/>
      <c r="B3" s="6"/>
      <c r="C3" s="6"/>
      <c r="D3" s="6"/>
    </row>
    <row r="4" spans="1:10" x14ac:dyDescent="0.25">
      <c r="A4" s="6" t="s">
        <v>5</v>
      </c>
      <c r="B4" s="6"/>
      <c r="C4" s="6"/>
      <c r="D4" s="6"/>
    </row>
    <row r="5" spans="1:10" ht="15.75" thickBot="1" x14ac:dyDescent="0.3"/>
    <row r="6" spans="1:10" s="324" customFormat="1" ht="15.75" thickBot="1" x14ac:dyDescent="0.3">
      <c r="A6" s="301" t="s">
        <v>362</v>
      </c>
      <c r="B6" s="301" t="s">
        <v>297</v>
      </c>
      <c r="C6" s="301" t="s">
        <v>103</v>
      </c>
      <c r="D6" s="301" t="s">
        <v>363</v>
      </c>
      <c r="E6" s="301" t="s">
        <v>105</v>
      </c>
      <c r="F6" s="301" t="s">
        <v>106</v>
      </c>
      <c r="G6" s="301" t="s">
        <v>107</v>
      </c>
      <c r="H6" s="301" t="s">
        <v>108</v>
      </c>
      <c r="I6" s="301" t="s">
        <v>109</v>
      </c>
      <c r="J6" s="301" t="s">
        <v>110</v>
      </c>
    </row>
    <row r="7" spans="1:10" x14ac:dyDescent="0.25">
      <c r="A7" s="184" t="s">
        <v>364</v>
      </c>
      <c r="B7" s="176">
        <v>2175</v>
      </c>
      <c r="C7" s="177">
        <v>2451</v>
      </c>
      <c r="D7" s="177">
        <v>2359</v>
      </c>
      <c r="E7" s="176">
        <v>2154</v>
      </c>
      <c r="F7" s="177">
        <v>1811</v>
      </c>
      <c r="G7" s="177">
        <v>1826</v>
      </c>
      <c r="H7" s="177">
        <v>1558</v>
      </c>
      <c r="I7" s="185">
        <v>581</v>
      </c>
      <c r="J7" s="10">
        <v>1109</v>
      </c>
    </row>
    <row r="8" spans="1:10" x14ac:dyDescent="0.25">
      <c r="A8" s="184" t="s">
        <v>365</v>
      </c>
      <c r="B8" s="186">
        <v>470</v>
      </c>
      <c r="C8" s="187">
        <v>394</v>
      </c>
      <c r="D8" s="187">
        <v>270</v>
      </c>
      <c r="E8" s="186">
        <v>298</v>
      </c>
      <c r="F8" s="187">
        <v>296</v>
      </c>
      <c r="G8" s="187">
        <v>290</v>
      </c>
      <c r="H8" s="187">
        <v>238</v>
      </c>
      <c r="I8" s="185">
        <v>164</v>
      </c>
      <c r="J8" s="10">
        <v>274</v>
      </c>
    </row>
    <row r="9" spans="1:10" x14ac:dyDescent="0.25">
      <c r="A9" s="184" t="s">
        <v>177</v>
      </c>
      <c r="B9" s="176">
        <v>1051</v>
      </c>
      <c r="C9" s="177">
        <v>1118</v>
      </c>
      <c r="D9" s="177">
        <v>1203</v>
      </c>
      <c r="E9" s="176">
        <v>1118</v>
      </c>
      <c r="F9" s="177">
        <v>1085</v>
      </c>
      <c r="G9" s="177">
        <v>1187</v>
      </c>
      <c r="H9" s="177">
        <v>1159</v>
      </c>
      <c r="I9" s="185">
        <v>510</v>
      </c>
      <c r="J9" s="10">
        <v>978</v>
      </c>
    </row>
    <row r="10" spans="1:10" x14ac:dyDescent="0.25">
      <c r="A10" s="184" t="s">
        <v>366</v>
      </c>
      <c r="B10" s="186">
        <v>57</v>
      </c>
      <c r="C10" s="187">
        <v>65</v>
      </c>
      <c r="D10" s="187">
        <v>35</v>
      </c>
      <c r="E10" s="186">
        <v>19</v>
      </c>
      <c r="F10" s="187">
        <v>30</v>
      </c>
      <c r="G10" s="187">
        <v>23</v>
      </c>
      <c r="H10" s="187">
        <v>31</v>
      </c>
      <c r="I10" s="185">
        <v>41</v>
      </c>
      <c r="J10" s="10">
        <v>47</v>
      </c>
    </row>
    <row r="11" spans="1:10" x14ac:dyDescent="0.25">
      <c r="A11" s="184" t="s">
        <v>367</v>
      </c>
      <c r="B11" s="176">
        <v>4435</v>
      </c>
      <c r="C11" s="177">
        <v>4409</v>
      </c>
      <c r="D11" s="177">
        <v>4894</v>
      </c>
      <c r="E11" s="176">
        <v>5934</v>
      </c>
      <c r="F11" s="177">
        <v>6104</v>
      </c>
      <c r="G11" s="177">
        <v>6111</v>
      </c>
      <c r="H11" s="177">
        <v>6417</v>
      </c>
      <c r="I11" s="188">
        <v>5033</v>
      </c>
      <c r="J11" s="10">
        <v>6540</v>
      </c>
    </row>
    <row r="12" spans="1:10" x14ac:dyDescent="0.25">
      <c r="A12" s="184" t="s">
        <v>368</v>
      </c>
      <c r="B12" s="186">
        <v>269</v>
      </c>
      <c r="C12" s="187">
        <v>319</v>
      </c>
      <c r="D12" s="187">
        <v>207</v>
      </c>
      <c r="E12" s="186">
        <v>353</v>
      </c>
      <c r="F12" s="187">
        <v>221</v>
      </c>
      <c r="G12" s="187">
        <v>134</v>
      </c>
      <c r="H12" s="187">
        <v>161</v>
      </c>
      <c r="I12" s="185">
        <v>52</v>
      </c>
      <c r="J12" s="10">
        <v>111</v>
      </c>
    </row>
    <row r="13" spans="1:10" x14ac:dyDescent="0.25">
      <c r="A13" s="184" t="s">
        <v>369</v>
      </c>
      <c r="B13" s="176">
        <v>1816</v>
      </c>
      <c r="C13" s="177">
        <v>1704</v>
      </c>
      <c r="D13" s="177">
        <v>1458</v>
      </c>
      <c r="E13" s="176">
        <v>1255</v>
      </c>
      <c r="F13" s="177">
        <v>1339</v>
      </c>
      <c r="G13" s="177">
        <v>1515</v>
      </c>
      <c r="H13" s="177">
        <v>1604</v>
      </c>
      <c r="I13" s="188">
        <v>1074</v>
      </c>
      <c r="J13" s="10">
        <v>1448</v>
      </c>
    </row>
    <row r="14" spans="1:10" x14ac:dyDescent="0.25">
      <c r="A14" s="184" t="s">
        <v>168</v>
      </c>
      <c r="B14" s="186">
        <v>429</v>
      </c>
      <c r="C14" s="187">
        <v>502</v>
      </c>
      <c r="D14" s="187">
        <v>759</v>
      </c>
      <c r="E14" s="186">
        <v>752</v>
      </c>
      <c r="F14" s="187">
        <v>931</v>
      </c>
      <c r="G14" s="187">
        <v>862</v>
      </c>
      <c r="H14" s="187">
        <v>663</v>
      </c>
      <c r="I14" s="185">
        <v>268</v>
      </c>
      <c r="J14" s="10">
        <v>357</v>
      </c>
    </row>
    <row r="15" spans="1:10" x14ac:dyDescent="0.25">
      <c r="A15" s="184" t="s">
        <v>370</v>
      </c>
      <c r="B15" s="176">
        <v>1023</v>
      </c>
      <c r="C15" s="177">
        <v>1064</v>
      </c>
      <c r="D15" s="177">
        <v>1250</v>
      </c>
      <c r="E15" s="176">
        <v>1111</v>
      </c>
      <c r="F15" s="177">
        <v>1251</v>
      </c>
      <c r="G15" s="177">
        <v>1221</v>
      </c>
      <c r="H15" s="177">
        <v>1217</v>
      </c>
      <c r="I15" s="185">
        <v>846</v>
      </c>
      <c r="J15" s="10">
        <v>901</v>
      </c>
    </row>
    <row r="16" spans="1:10" x14ac:dyDescent="0.25">
      <c r="A16" s="184" t="s">
        <v>371</v>
      </c>
      <c r="B16" s="176">
        <v>3279</v>
      </c>
      <c r="C16" s="177">
        <v>2940</v>
      </c>
      <c r="D16" s="177">
        <v>2773</v>
      </c>
      <c r="E16" s="176">
        <v>2987</v>
      </c>
      <c r="F16" s="177">
        <v>2766</v>
      </c>
      <c r="G16" s="177">
        <v>2574</v>
      </c>
      <c r="H16" s="177">
        <v>2388</v>
      </c>
      <c r="I16" s="185">
        <v>904</v>
      </c>
      <c r="J16" s="10">
        <v>1416</v>
      </c>
    </row>
    <row r="17" spans="1:10" x14ac:dyDescent="0.25">
      <c r="A17" s="184" t="s">
        <v>247</v>
      </c>
      <c r="B17" s="176">
        <v>1034</v>
      </c>
      <c r="C17" s="187">
        <v>829</v>
      </c>
      <c r="D17" s="187">
        <v>783</v>
      </c>
      <c r="E17" s="186">
        <v>666</v>
      </c>
      <c r="F17" s="187">
        <v>557</v>
      </c>
      <c r="G17" s="187">
        <v>855</v>
      </c>
      <c r="H17" s="187">
        <v>723</v>
      </c>
      <c r="I17" s="185">
        <v>531</v>
      </c>
      <c r="J17" s="10">
        <v>680</v>
      </c>
    </row>
    <row r="18" spans="1:10" x14ac:dyDescent="0.25">
      <c r="A18" s="184" t="s">
        <v>221</v>
      </c>
      <c r="B18" s="186">
        <v>31</v>
      </c>
      <c r="C18" s="187">
        <v>26</v>
      </c>
      <c r="D18" s="187">
        <v>203</v>
      </c>
      <c r="E18" s="186">
        <v>293</v>
      </c>
      <c r="F18" s="187">
        <v>355</v>
      </c>
      <c r="G18" s="187">
        <v>177</v>
      </c>
      <c r="H18" s="187">
        <v>152</v>
      </c>
      <c r="I18" s="185">
        <v>74</v>
      </c>
      <c r="J18" s="10">
        <v>114</v>
      </c>
    </row>
    <row r="19" spans="1:10" x14ac:dyDescent="0.25">
      <c r="A19" s="169" t="s">
        <v>372</v>
      </c>
      <c r="B19" s="186">
        <v>609</v>
      </c>
      <c r="C19" s="187">
        <v>845</v>
      </c>
      <c r="D19" s="177">
        <v>1100</v>
      </c>
      <c r="E19" s="176">
        <v>1302</v>
      </c>
      <c r="F19" s="177">
        <v>2107</v>
      </c>
      <c r="G19" s="177">
        <v>2331</v>
      </c>
      <c r="H19" s="177">
        <v>2352</v>
      </c>
      <c r="I19" s="188">
        <v>1783</v>
      </c>
      <c r="J19" s="10">
        <v>2798</v>
      </c>
    </row>
    <row r="20" spans="1:10" x14ac:dyDescent="0.25">
      <c r="A20" s="184" t="s">
        <v>227</v>
      </c>
      <c r="B20" s="186">
        <v>996</v>
      </c>
      <c r="C20" s="187">
        <v>965</v>
      </c>
      <c r="D20" s="177">
        <v>1007</v>
      </c>
      <c r="E20" s="186">
        <v>936</v>
      </c>
      <c r="F20" s="187">
        <v>831</v>
      </c>
      <c r="G20" s="187">
        <v>848</v>
      </c>
      <c r="H20" s="187">
        <v>606</v>
      </c>
      <c r="I20" s="185">
        <v>284</v>
      </c>
      <c r="J20" s="10">
        <v>589</v>
      </c>
    </row>
    <row r="21" spans="1:10" x14ac:dyDescent="0.25">
      <c r="A21" s="184" t="s">
        <v>373</v>
      </c>
      <c r="B21" s="176">
        <v>3072</v>
      </c>
      <c r="C21" s="177">
        <v>2886</v>
      </c>
      <c r="D21" s="177">
        <v>2718</v>
      </c>
      <c r="E21" s="176">
        <v>2683</v>
      </c>
      <c r="F21" s="177">
        <v>2263</v>
      </c>
      <c r="G21" s="177">
        <v>2074</v>
      </c>
      <c r="H21" s="177">
        <v>1708</v>
      </c>
      <c r="I21" s="185">
        <v>520</v>
      </c>
      <c r="J21" s="10">
        <v>843</v>
      </c>
    </row>
    <row r="22" spans="1:10" x14ac:dyDescent="0.25">
      <c r="A22" s="184" t="s">
        <v>374</v>
      </c>
      <c r="B22" s="176">
        <v>3008</v>
      </c>
      <c r="C22" s="177">
        <v>3047</v>
      </c>
      <c r="D22" s="177">
        <v>3323</v>
      </c>
      <c r="E22" s="176">
        <v>3295</v>
      </c>
      <c r="F22" s="177">
        <v>3628</v>
      </c>
      <c r="G22" s="177">
        <v>4019</v>
      </c>
      <c r="H22" s="177">
        <v>5446</v>
      </c>
      <c r="I22" s="188">
        <v>4880</v>
      </c>
      <c r="J22" s="10">
        <v>5751</v>
      </c>
    </row>
    <row r="23" spans="1:10" ht="15.75" thickBot="1" x14ac:dyDescent="0.3">
      <c r="A23" s="198" t="s">
        <v>375</v>
      </c>
      <c r="B23" s="199">
        <v>1530</v>
      </c>
      <c r="C23" s="200">
        <v>1683</v>
      </c>
      <c r="D23" s="200">
        <v>1476</v>
      </c>
      <c r="E23" s="199">
        <v>1106</v>
      </c>
      <c r="F23" s="200">
        <v>1570</v>
      </c>
      <c r="G23" s="200">
        <v>1223</v>
      </c>
      <c r="H23" s="200">
        <v>1452</v>
      </c>
      <c r="I23" s="201">
        <v>1110</v>
      </c>
      <c r="J23" s="307">
        <v>1445</v>
      </c>
    </row>
    <row r="24" spans="1:10" ht="15.75" thickBot="1" x14ac:dyDescent="0.3">
      <c r="A24" s="179" t="s">
        <v>90</v>
      </c>
      <c r="B24" s="202">
        <v>25284</v>
      </c>
      <c r="C24" s="202">
        <v>25247</v>
      </c>
      <c r="D24" s="202">
        <v>25818</v>
      </c>
      <c r="E24" s="202">
        <v>26262</v>
      </c>
      <c r="F24" s="202">
        <v>27145</v>
      </c>
      <c r="G24" s="202">
        <v>27270</v>
      </c>
      <c r="H24" s="202">
        <v>27875</v>
      </c>
      <c r="I24" s="202">
        <v>18655</v>
      </c>
      <c r="J24" s="308">
        <v>25401</v>
      </c>
    </row>
    <row r="25" spans="1:10" x14ac:dyDescent="0.25">
      <c r="A25" s="169"/>
    </row>
    <row r="26" spans="1:10" x14ac:dyDescent="0.25">
      <c r="A26" s="169" t="s">
        <v>376</v>
      </c>
    </row>
    <row r="28" spans="1:10" x14ac:dyDescent="0.25">
      <c r="A28" s="197" t="s">
        <v>377</v>
      </c>
    </row>
  </sheetData>
  <hyperlinks>
    <hyperlink ref="A28" r:id="rId1" display="https://www.skillsdevelopmentscotland.co.uk/publications-statistics/statistics/modern-apprenticeships/?page=1&amp;statisticCategoryId=4&amp;order=date-desc" xr:uid="{135C6369-04DD-4F89-9B8A-8B99EB12FE5F}"/>
  </hyperlinks>
  <pageMargins left="0.7" right="0.7" top="0.75" bottom="0.75" header="0.3" footer="0.3"/>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18BE9-CCB2-42D2-8DFF-581A4BFF2F2F}">
  <dimension ref="A1:N26"/>
  <sheetViews>
    <sheetView zoomScale="90" zoomScaleNormal="90" workbookViewId="0">
      <selection activeCell="H33" sqref="H33"/>
    </sheetView>
  </sheetViews>
  <sheetFormatPr defaultColWidth="8.7109375" defaultRowHeight="15" x14ac:dyDescent="0.25"/>
  <cols>
    <col min="1" max="1" width="36.42578125" style="166" bestFit="1" customWidth="1"/>
    <col min="2" max="13" width="9.7109375" style="166" customWidth="1"/>
    <col min="14" max="14" width="11.7109375" style="166" customWidth="1"/>
    <col min="15" max="16" width="8.7109375" style="166"/>
    <col min="17" max="17" width="18.7109375" style="166" customWidth="1"/>
    <col min="18" max="18" width="8.7109375" style="166"/>
    <col min="19" max="19" width="13.5703125" style="166" customWidth="1"/>
    <col min="20" max="20" width="13.7109375" style="166" customWidth="1"/>
    <col min="21" max="21" width="18" style="166" customWidth="1"/>
    <col min="22" max="22" width="8.7109375" style="166"/>
    <col min="23" max="23" width="11.28515625" style="166" bestFit="1" customWidth="1"/>
    <col min="24" max="25" width="8.7109375" style="166"/>
    <col min="26" max="26" width="19.28515625" style="166" customWidth="1"/>
    <col min="27" max="27" width="8.7109375" style="166"/>
    <col min="28" max="28" width="14.28515625" style="166" customWidth="1"/>
    <col min="29" max="29" width="11.42578125" style="166" bestFit="1" customWidth="1"/>
    <col min="30" max="30" width="8.7109375" style="166" bestFit="1" customWidth="1"/>
    <col min="31" max="16384" width="8.7109375" style="166"/>
  </cols>
  <sheetData>
    <row r="1" spans="1:14" x14ac:dyDescent="0.25">
      <c r="A1" s="6" t="s">
        <v>84</v>
      </c>
    </row>
    <row r="2" spans="1:14" x14ac:dyDescent="0.25">
      <c r="A2" s="6" t="s">
        <v>40</v>
      </c>
    </row>
    <row r="3" spans="1:14" x14ac:dyDescent="0.25">
      <c r="A3" s="6"/>
    </row>
    <row r="4" spans="1:14" x14ac:dyDescent="0.25">
      <c r="A4" s="7" t="s">
        <v>5</v>
      </c>
    </row>
    <row r="5" spans="1:14" ht="15.75" thickBot="1" x14ac:dyDescent="0.3">
      <c r="F5" s="254"/>
      <c r="G5" s="254"/>
    </row>
    <row r="6" spans="1:14" ht="16.5" thickTop="1" thickBot="1" x14ac:dyDescent="0.3">
      <c r="A6" s="222"/>
      <c r="B6" s="607" t="s">
        <v>105</v>
      </c>
      <c r="C6" s="607"/>
      <c r="D6" s="606" t="s">
        <v>106</v>
      </c>
      <c r="E6" s="606"/>
      <c r="F6" s="606" t="s">
        <v>107</v>
      </c>
      <c r="G6" s="606"/>
      <c r="H6" s="606" t="s">
        <v>108</v>
      </c>
      <c r="I6" s="606"/>
      <c r="J6" s="606" t="s">
        <v>109</v>
      </c>
      <c r="K6" s="606"/>
      <c r="L6" s="606" t="s">
        <v>110</v>
      </c>
      <c r="M6" s="606"/>
      <c r="N6" s="606"/>
    </row>
    <row r="7" spans="1:14" s="406" customFormat="1" ht="40.9" customHeight="1" thickTop="1" thickBot="1" x14ac:dyDescent="0.3">
      <c r="A7" s="414" t="s">
        <v>362</v>
      </c>
      <c r="B7" s="414" t="s">
        <v>87</v>
      </c>
      <c r="C7" s="414" t="s">
        <v>88</v>
      </c>
      <c r="D7" s="414" t="s">
        <v>87</v>
      </c>
      <c r="E7" s="414" t="s">
        <v>88</v>
      </c>
      <c r="F7" s="414" t="s">
        <v>87</v>
      </c>
      <c r="G7" s="414" t="s">
        <v>88</v>
      </c>
      <c r="H7" s="414" t="s">
        <v>87</v>
      </c>
      <c r="I7" s="414" t="s">
        <v>88</v>
      </c>
      <c r="J7" s="414" t="s">
        <v>87</v>
      </c>
      <c r="K7" s="414" t="s">
        <v>88</v>
      </c>
      <c r="L7" s="414" t="s">
        <v>87</v>
      </c>
      <c r="M7" s="414" t="s">
        <v>88</v>
      </c>
      <c r="N7" s="439" t="s">
        <v>312</v>
      </c>
    </row>
    <row r="8" spans="1:14" ht="15.75" thickTop="1" x14ac:dyDescent="0.25">
      <c r="A8" s="169" t="s">
        <v>364</v>
      </c>
      <c r="B8" s="176">
        <v>1544</v>
      </c>
      <c r="C8" s="186">
        <v>610</v>
      </c>
      <c r="D8" s="176">
        <v>1314</v>
      </c>
      <c r="E8" s="186">
        <v>497</v>
      </c>
      <c r="F8" s="176">
        <v>1200</v>
      </c>
      <c r="G8" s="186">
        <v>626</v>
      </c>
      <c r="H8" s="177">
        <v>1099</v>
      </c>
      <c r="I8" s="187">
        <v>459</v>
      </c>
      <c r="J8" s="185">
        <v>433</v>
      </c>
      <c r="K8" s="185">
        <v>148</v>
      </c>
      <c r="L8" s="341">
        <v>771</v>
      </c>
      <c r="M8" s="341">
        <v>330</v>
      </c>
      <c r="N8" s="341">
        <v>8</v>
      </c>
    </row>
    <row r="9" spans="1:14" x14ac:dyDescent="0.25">
      <c r="A9" s="169" t="s">
        <v>365</v>
      </c>
      <c r="B9" s="186">
        <v>45</v>
      </c>
      <c r="C9" s="186">
        <v>253</v>
      </c>
      <c r="D9" s="186">
        <v>39</v>
      </c>
      <c r="E9" s="186">
        <v>257</v>
      </c>
      <c r="F9" s="186">
        <v>36</v>
      </c>
      <c r="G9" s="186">
        <v>254</v>
      </c>
      <c r="H9" s="187">
        <v>18</v>
      </c>
      <c r="I9" s="187">
        <v>220</v>
      </c>
      <c r="J9" s="185">
        <v>35</v>
      </c>
      <c r="K9" s="185">
        <v>129</v>
      </c>
      <c r="L9" s="341" t="s">
        <v>98</v>
      </c>
      <c r="M9" s="341">
        <v>229</v>
      </c>
      <c r="N9" s="341" t="s">
        <v>98</v>
      </c>
    </row>
    <row r="10" spans="1:14" x14ac:dyDescent="0.25">
      <c r="A10" s="169" t="s">
        <v>177</v>
      </c>
      <c r="B10" s="186">
        <v>27</v>
      </c>
      <c r="C10" s="176">
        <v>1091</v>
      </c>
      <c r="D10" s="186">
        <v>47</v>
      </c>
      <c r="E10" s="176">
        <v>1038</v>
      </c>
      <c r="F10" s="186">
        <v>25</v>
      </c>
      <c r="G10" s="176">
        <v>1162</v>
      </c>
      <c r="H10" s="187">
        <v>58</v>
      </c>
      <c r="I10" s="177">
        <v>1101</v>
      </c>
      <c r="J10" s="185">
        <v>17</v>
      </c>
      <c r="K10" s="185">
        <v>493</v>
      </c>
      <c r="L10" s="341" t="s">
        <v>98</v>
      </c>
      <c r="M10" s="341">
        <v>938</v>
      </c>
      <c r="N10" s="341" t="s">
        <v>98</v>
      </c>
    </row>
    <row r="11" spans="1:14" x14ac:dyDescent="0.25">
      <c r="A11" s="169" t="s">
        <v>366</v>
      </c>
      <c r="B11" s="186">
        <v>7</v>
      </c>
      <c r="C11" s="186">
        <v>12</v>
      </c>
      <c r="D11" s="186" t="s">
        <v>98</v>
      </c>
      <c r="E11" s="186">
        <v>14</v>
      </c>
      <c r="F11" s="186" t="s">
        <v>98</v>
      </c>
      <c r="G11" s="186" t="s">
        <v>98</v>
      </c>
      <c r="H11" s="187" t="s">
        <v>98</v>
      </c>
      <c r="I11" s="187" t="s">
        <v>98</v>
      </c>
      <c r="J11" s="185" t="s">
        <v>98</v>
      </c>
      <c r="K11" s="185" t="s">
        <v>98</v>
      </c>
      <c r="L11" s="341">
        <v>19</v>
      </c>
      <c r="M11" s="341">
        <v>28</v>
      </c>
      <c r="N11" s="341" t="s">
        <v>361</v>
      </c>
    </row>
    <row r="12" spans="1:14" x14ac:dyDescent="0.25">
      <c r="A12" s="169" t="s">
        <v>367</v>
      </c>
      <c r="B12" s="186">
        <v>114</v>
      </c>
      <c r="C12" s="176">
        <v>5820</v>
      </c>
      <c r="D12" s="186">
        <v>87</v>
      </c>
      <c r="E12" s="176">
        <v>6017</v>
      </c>
      <c r="F12" s="186">
        <v>120</v>
      </c>
      <c r="G12" s="176">
        <v>5991</v>
      </c>
      <c r="H12" s="187">
        <v>156</v>
      </c>
      <c r="I12" s="177">
        <v>6261</v>
      </c>
      <c r="J12" s="185">
        <v>99</v>
      </c>
      <c r="K12" s="188">
        <v>4934</v>
      </c>
      <c r="L12" s="341">
        <v>177</v>
      </c>
      <c r="M12" s="341">
        <v>6356</v>
      </c>
      <c r="N12" s="341">
        <v>7</v>
      </c>
    </row>
    <row r="13" spans="1:14" x14ac:dyDescent="0.25">
      <c r="A13" s="169" t="s">
        <v>368</v>
      </c>
      <c r="B13" s="186">
        <v>184</v>
      </c>
      <c r="C13" s="186">
        <v>169</v>
      </c>
      <c r="D13" s="186">
        <v>112</v>
      </c>
      <c r="E13" s="186">
        <v>109</v>
      </c>
      <c r="F13" s="186">
        <v>69</v>
      </c>
      <c r="G13" s="186">
        <v>65</v>
      </c>
      <c r="H13" s="187">
        <v>79</v>
      </c>
      <c r="I13" s="187">
        <v>82</v>
      </c>
      <c r="J13" s="185">
        <v>34</v>
      </c>
      <c r="K13" s="185">
        <v>18</v>
      </c>
      <c r="L13" s="341" t="s">
        <v>98</v>
      </c>
      <c r="M13" s="341">
        <v>58</v>
      </c>
      <c r="N13" s="341" t="s">
        <v>98</v>
      </c>
    </row>
    <row r="14" spans="1:14" x14ac:dyDescent="0.25">
      <c r="A14" s="169" t="s">
        <v>369</v>
      </c>
      <c r="B14" s="186">
        <v>67</v>
      </c>
      <c r="C14" s="176">
        <v>1188</v>
      </c>
      <c r="D14" s="186">
        <v>71</v>
      </c>
      <c r="E14" s="176">
        <v>1268</v>
      </c>
      <c r="F14" s="186">
        <v>81</v>
      </c>
      <c r="G14" s="176">
        <v>1434</v>
      </c>
      <c r="H14" s="187">
        <v>117</v>
      </c>
      <c r="I14" s="177">
        <v>1487</v>
      </c>
      <c r="J14" s="185">
        <v>65</v>
      </c>
      <c r="K14" s="188">
        <v>1009</v>
      </c>
      <c r="L14" s="341">
        <v>90</v>
      </c>
      <c r="M14" s="341">
        <v>1351</v>
      </c>
      <c r="N14" s="341">
        <v>7</v>
      </c>
    </row>
    <row r="15" spans="1:14" x14ac:dyDescent="0.25">
      <c r="A15" s="169" t="s">
        <v>168</v>
      </c>
      <c r="B15" s="186">
        <v>434</v>
      </c>
      <c r="C15" s="186">
        <v>318</v>
      </c>
      <c r="D15" s="186">
        <v>520</v>
      </c>
      <c r="E15" s="186">
        <v>411</v>
      </c>
      <c r="F15" s="186">
        <v>486</v>
      </c>
      <c r="G15" s="186">
        <v>376</v>
      </c>
      <c r="H15" s="187">
        <v>401</v>
      </c>
      <c r="I15" s="187">
        <v>262</v>
      </c>
      <c r="J15" s="185">
        <v>157</v>
      </c>
      <c r="K15" s="185">
        <v>111</v>
      </c>
      <c r="L15" s="341">
        <v>197</v>
      </c>
      <c r="M15" s="341" t="s">
        <v>98</v>
      </c>
      <c r="N15" s="341" t="s">
        <v>98</v>
      </c>
    </row>
    <row r="16" spans="1:14" x14ac:dyDescent="0.25">
      <c r="A16" s="169" t="s">
        <v>370</v>
      </c>
      <c r="B16" s="186">
        <v>413</v>
      </c>
      <c r="C16" s="186">
        <v>698</v>
      </c>
      <c r="D16" s="186">
        <v>435</v>
      </c>
      <c r="E16" s="186">
        <v>816</v>
      </c>
      <c r="F16" s="186">
        <v>418</v>
      </c>
      <c r="G16" s="186">
        <v>803</v>
      </c>
      <c r="H16" s="187">
        <v>437</v>
      </c>
      <c r="I16" s="187">
        <v>780</v>
      </c>
      <c r="J16" s="185">
        <v>218</v>
      </c>
      <c r="K16" s="185">
        <v>628</v>
      </c>
      <c r="L16" s="341">
        <v>308</v>
      </c>
      <c r="M16" s="341">
        <v>588</v>
      </c>
      <c r="N16" s="341">
        <v>5</v>
      </c>
    </row>
    <row r="17" spans="1:14" x14ac:dyDescent="0.25">
      <c r="A17" s="169" t="s">
        <v>371</v>
      </c>
      <c r="B17" s="176">
        <v>1711</v>
      </c>
      <c r="C17" s="176">
        <v>1276</v>
      </c>
      <c r="D17" s="176">
        <v>1582</v>
      </c>
      <c r="E17" s="176">
        <v>1184</v>
      </c>
      <c r="F17" s="176">
        <v>1429</v>
      </c>
      <c r="G17" s="176">
        <v>1145</v>
      </c>
      <c r="H17" s="177">
        <v>1334</v>
      </c>
      <c r="I17" s="177">
        <v>1054</v>
      </c>
      <c r="J17" s="185">
        <v>519</v>
      </c>
      <c r="K17" s="185">
        <v>385</v>
      </c>
      <c r="L17" s="341">
        <v>761</v>
      </c>
      <c r="M17" s="341">
        <v>644</v>
      </c>
      <c r="N17" s="341">
        <v>11</v>
      </c>
    </row>
    <row r="18" spans="1:14" x14ac:dyDescent="0.25">
      <c r="A18" s="169" t="s">
        <v>247</v>
      </c>
      <c r="B18" s="186">
        <v>364</v>
      </c>
      <c r="C18" s="186">
        <v>302</v>
      </c>
      <c r="D18" s="186">
        <v>286</v>
      </c>
      <c r="E18" s="186">
        <v>271</v>
      </c>
      <c r="F18" s="186">
        <v>420</v>
      </c>
      <c r="G18" s="186">
        <v>435</v>
      </c>
      <c r="H18" s="187">
        <v>367</v>
      </c>
      <c r="I18" s="187">
        <v>356</v>
      </c>
      <c r="J18" s="185">
        <v>263</v>
      </c>
      <c r="K18" s="185">
        <v>268</v>
      </c>
      <c r="L18" s="341">
        <v>312</v>
      </c>
      <c r="M18" s="341">
        <v>362</v>
      </c>
      <c r="N18" s="341">
        <v>6</v>
      </c>
    </row>
    <row r="19" spans="1:14" x14ac:dyDescent="0.25">
      <c r="A19" s="169" t="s">
        <v>221</v>
      </c>
      <c r="B19" s="186">
        <v>9</v>
      </c>
      <c r="C19" s="186">
        <v>284</v>
      </c>
      <c r="D19" s="186" t="s">
        <v>98</v>
      </c>
      <c r="E19" s="186">
        <v>352</v>
      </c>
      <c r="F19" s="186" t="s">
        <v>98</v>
      </c>
      <c r="G19" s="186" t="s">
        <v>98</v>
      </c>
      <c r="H19" s="187" t="s">
        <v>98</v>
      </c>
      <c r="I19" s="187" t="s">
        <v>98</v>
      </c>
      <c r="J19" s="185" t="s">
        <v>98</v>
      </c>
      <c r="K19" s="185" t="s">
        <v>98</v>
      </c>
      <c r="L19" s="341" t="s">
        <v>98</v>
      </c>
      <c r="M19" s="341" t="s">
        <v>98</v>
      </c>
      <c r="N19" s="341" t="s">
        <v>361</v>
      </c>
    </row>
    <row r="20" spans="1:14" x14ac:dyDescent="0.25">
      <c r="A20" s="169" t="s">
        <v>372</v>
      </c>
      <c r="B20" s="186">
        <v>319</v>
      </c>
      <c r="C20" s="186">
        <v>983</v>
      </c>
      <c r="D20" s="186">
        <v>731</v>
      </c>
      <c r="E20" s="176">
        <v>1376</v>
      </c>
      <c r="F20" s="186">
        <v>739</v>
      </c>
      <c r="G20" s="176">
        <v>1592</v>
      </c>
      <c r="H20" s="187">
        <v>847</v>
      </c>
      <c r="I20" s="177">
        <v>1505</v>
      </c>
      <c r="J20" s="185">
        <v>687</v>
      </c>
      <c r="K20" s="188">
        <v>1096</v>
      </c>
      <c r="L20" s="341">
        <v>1050</v>
      </c>
      <c r="M20" s="341">
        <v>1725</v>
      </c>
      <c r="N20" s="341">
        <v>23</v>
      </c>
    </row>
    <row r="21" spans="1:14" x14ac:dyDescent="0.25">
      <c r="A21" s="169" t="s">
        <v>227</v>
      </c>
      <c r="B21" s="186">
        <v>871</v>
      </c>
      <c r="C21" s="186">
        <v>65</v>
      </c>
      <c r="D21" s="186">
        <v>739</v>
      </c>
      <c r="E21" s="186">
        <v>92</v>
      </c>
      <c r="F21" s="186">
        <v>797</v>
      </c>
      <c r="G21" s="186">
        <v>51</v>
      </c>
      <c r="H21" s="187">
        <v>560</v>
      </c>
      <c r="I21" s="187">
        <v>46</v>
      </c>
      <c r="J21" s="185">
        <v>264</v>
      </c>
      <c r="K21" s="185">
        <v>20</v>
      </c>
      <c r="L21" s="341">
        <v>550</v>
      </c>
      <c r="M21" s="341" t="s">
        <v>98</v>
      </c>
      <c r="N21" s="341" t="s">
        <v>98</v>
      </c>
    </row>
    <row r="22" spans="1:14" x14ac:dyDescent="0.25">
      <c r="A22" s="169" t="s">
        <v>373</v>
      </c>
      <c r="B22" s="176">
        <v>1483</v>
      </c>
      <c r="C22" s="176">
        <v>1200</v>
      </c>
      <c r="D22" s="176">
        <v>1275</v>
      </c>
      <c r="E22" s="186">
        <v>988</v>
      </c>
      <c r="F22" s="176">
        <v>1164</v>
      </c>
      <c r="G22" s="186">
        <v>910</v>
      </c>
      <c r="H22" s="177">
        <v>1015</v>
      </c>
      <c r="I22" s="187">
        <v>693</v>
      </c>
      <c r="J22" s="185">
        <v>300</v>
      </c>
      <c r="K22" s="185">
        <v>220</v>
      </c>
      <c r="L22" s="341">
        <v>477</v>
      </c>
      <c r="M22" s="341">
        <v>360</v>
      </c>
      <c r="N22" s="341">
        <v>6</v>
      </c>
    </row>
    <row r="23" spans="1:14" x14ac:dyDescent="0.25">
      <c r="A23" s="169" t="s">
        <v>374</v>
      </c>
      <c r="B23" s="176">
        <v>2737</v>
      </c>
      <c r="C23" s="186">
        <v>558</v>
      </c>
      <c r="D23" s="176">
        <v>3045</v>
      </c>
      <c r="E23" s="186">
        <v>583</v>
      </c>
      <c r="F23" s="176">
        <v>3395</v>
      </c>
      <c r="G23" s="186">
        <v>624</v>
      </c>
      <c r="H23" s="177">
        <v>4628</v>
      </c>
      <c r="I23" s="187">
        <v>818</v>
      </c>
      <c r="J23" s="188">
        <v>4239</v>
      </c>
      <c r="K23" s="185">
        <v>641</v>
      </c>
      <c r="L23" s="341">
        <v>4867</v>
      </c>
      <c r="M23" s="341">
        <v>831</v>
      </c>
      <c r="N23" s="341">
        <v>53</v>
      </c>
    </row>
    <row r="24" spans="1:14" ht="15.75" thickBot="1" x14ac:dyDescent="0.3">
      <c r="A24" s="209" t="s">
        <v>378</v>
      </c>
      <c r="B24" s="205">
        <v>111</v>
      </c>
      <c r="C24" s="205">
        <v>995</v>
      </c>
      <c r="D24" s="205">
        <v>149</v>
      </c>
      <c r="E24" s="190">
        <v>1421</v>
      </c>
      <c r="F24" s="205">
        <v>96</v>
      </c>
      <c r="G24" s="190">
        <v>1127</v>
      </c>
      <c r="H24" s="206">
        <v>99</v>
      </c>
      <c r="I24" s="191">
        <v>1353</v>
      </c>
      <c r="J24" s="207">
        <v>64</v>
      </c>
      <c r="K24" s="192">
        <v>1046</v>
      </c>
      <c r="L24" s="341">
        <v>99</v>
      </c>
      <c r="M24" s="341">
        <v>1341</v>
      </c>
      <c r="N24" s="391">
        <v>5</v>
      </c>
    </row>
    <row r="25" spans="1:14" ht="16.5" thickTop="1" thickBot="1" x14ac:dyDescent="0.3">
      <c r="A25" s="210" t="s">
        <v>90</v>
      </c>
      <c r="B25" s="194">
        <v>10440</v>
      </c>
      <c r="C25" s="194">
        <v>15822</v>
      </c>
      <c r="D25" s="195">
        <v>10451</v>
      </c>
      <c r="E25" s="195">
        <v>16694</v>
      </c>
      <c r="F25" s="194">
        <v>10489</v>
      </c>
      <c r="G25" s="194">
        <v>16781</v>
      </c>
      <c r="H25" s="195">
        <v>11226</v>
      </c>
      <c r="I25" s="195">
        <v>16649</v>
      </c>
      <c r="J25" s="196">
        <v>7415</v>
      </c>
      <c r="K25" s="196">
        <v>11240</v>
      </c>
      <c r="L25" s="343">
        <v>9812</v>
      </c>
      <c r="M25" s="443">
        <v>15448</v>
      </c>
      <c r="N25" s="343">
        <v>141</v>
      </c>
    </row>
    <row r="26" spans="1:14" ht="15.75" thickTop="1" x14ac:dyDescent="0.25">
      <c r="M26" s="212"/>
    </row>
  </sheetData>
  <mergeCells count="6">
    <mergeCell ref="L6:N6"/>
    <mergeCell ref="B6:C6"/>
    <mergeCell ref="D6:E6"/>
    <mergeCell ref="F6:G6"/>
    <mergeCell ref="H6:I6"/>
    <mergeCell ref="J6:K6"/>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102E-DB60-4709-A694-DA3AFD5ECA3C}">
  <dimension ref="A1:Q27"/>
  <sheetViews>
    <sheetView zoomScale="90" zoomScaleNormal="90" workbookViewId="0">
      <selection activeCell="G36" sqref="G36"/>
    </sheetView>
  </sheetViews>
  <sheetFormatPr defaultColWidth="8.7109375" defaultRowHeight="15" x14ac:dyDescent="0.25"/>
  <cols>
    <col min="1" max="1" width="36.42578125" style="166" bestFit="1" customWidth="1"/>
    <col min="2" max="3" width="9.7109375" style="166" customWidth="1"/>
    <col min="4" max="4" width="15.5703125" style="166" customWidth="1"/>
    <col min="5" max="8" width="9.7109375" style="166" customWidth="1"/>
    <col min="9" max="9" width="10.28515625" style="166" bestFit="1" customWidth="1"/>
    <col min="10" max="16" width="8.7109375" style="166"/>
    <col min="17" max="17" width="18.7109375" style="166" customWidth="1"/>
    <col min="18" max="18" width="8.7109375" style="166"/>
    <col min="19" max="19" width="13.5703125" style="166" customWidth="1"/>
    <col min="20" max="20" width="13.7109375" style="166" customWidth="1"/>
    <col min="21" max="21" width="18" style="166" customWidth="1"/>
    <col min="22" max="22" width="8.7109375" style="166"/>
    <col min="23" max="23" width="11.28515625" style="166" bestFit="1" customWidth="1"/>
    <col min="24" max="25" width="8.7109375" style="166"/>
    <col min="26" max="26" width="19.28515625" style="166" customWidth="1"/>
    <col min="27" max="27" width="8.7109375" style="166"/>
    <col min="28" max="28" width="14.28515625" style="166" customWidth="1"/>
    <col min="29" max="29" width="11.42578125" style="166" bestFit="1" customWidth="1"/>
    <col min="30" max="30" width="8.7109375" style="166" bestFit="1" customWidth="1"/>
    <col min="31" max="16384" width="8.7109375" style="166"/>
  </cols>
  <sheetData>
    <row r="1" spans="1:17" x14ac:dyDescent="0.25">
      <c r="A1" s="6" t="s">
        <v>84</v>
      </c>
    </row>
    <row r="2" spans="1:17" x14ac:dyDescent="0.25">
      <c r="A2" s="6" t="s">
        <v>41</v>
      </c>
    </row>
    <row r="3" spans="1:17" x14ac:dyDescent="0.25">
      <c r="A3" s="29"/>
    </row>
    <row r="4" spans="1:17" x14ac:dyDescent="0.25">
      <c r="A4" s="7" t="s">
        <v>5</v>
      </c>
    </row>
    <row r="5" spans="1:17" ht="15.75" thickBot="1" x14ac:dyDescent="0.3">
      <c r="A5" s="7"/>
    </row>
    <row r="6" spans="1:17" customFormat="1" ht="15.75" thickTop="1" x14ac:dyDescent="0.25">
      <c r="A6" s="608"/>
      <c r="B6" s="612" t="s">
        <v>379</v>
      </c>
      <c r="C6" s="612"/>
      <c r="D6" s="612"/>
      <c r="E6" s="612"/>
      <c r="F6" s="612"/>
      <c r="G6" s="610" t="s">
        <v>380</v>
      </c>
      <c r="H6" s="610"/>
    </row>
    <row r="7" spans="1:17" customFormat="1" ht="34.9" customHeight="1" thickBot="1" x14ac:dyDescent="0.3">
      <c r="A7" s="609"/>
      <c r="B7" s="613"/>
      <c r="C7" s="613"/>
      <c r="D7" s="613"/>
      <c r="E7" s="613"/>
      <c r="F7" s="613"/>
      <c r="G7" s="611"/>
      <c r="H7" s="611"/>
    </row>
    <row r="8" spans="1:17" s="252" customFormat="1" ht="46.5" thickTop="1" thickBot="1" x14ac:dyDescent="0.3">
      <c r="A8" s="439" t="s">
        <v>362</v>
      </c>
      <c r="B8" s="439" t="s">
        <v>87</v>
      </c>
      <c r="C8" s="439" t="s">
        <v>88</v>
      </c>
      <c r="D8" s="439" t="s">
        <v>312</v>
      </c>
      <c r="E8" s="439" t="s">
        <v>90</v>
      </c>
      <c r="F8" s="439" t="s">
        <v>381</v>
      </c>
      <c r="G8" s="439" t="s">
        <v>358</v>
      </c>
      <c r="H8" s="415" t="s">
        <v>359</v>
      </c>
    </row>
    <row r="9" spans="1:17" ht="15.75" thickTop="1" x14ac:dyDescent="0.25">
      <c r="A9" s="255" t="s">
        <v>181</v>
      </c>
      <c r="B9" s="353">
        <v>771</v>
      </c>
      <c r="C9" s="353">
        <v>330</v>
      </c>
      <c r="D9" s="353">
        <v>8</v>
      </c>
      <c r="E9" s="225">
        <v>1109</v>
      </c>
      <c r="F9" s="225">
        <v>1101</v>
      </c>
      <c r="G9" s="412">
        <v>0.70027247956403271</v>
      </c>
      <c r="H9" s="412">
        <v>0.29972752043596729</v>
      </c>
      <c r="K9" s="214"/>
      <c r="L9" s="214"/>
      <c r="M9" s="214"/>
      <c r="N9" s="256"/>
      <c r="O9" s="40"/>
      <c r="P9" s="214"/>
      <c r="Q9" s="214"/>
    </row>
    <row r="10" spans="1:17" x14ac:dyDescent="0.25">
      <c r="A10" s="255" t="s">
        <v>211</v>
      </c>
      <c r="B10" s="353" t="s">
        <v>98</v>
      </c>
      <c r="C10" s="353">
        <v>229</v>
      </c>
      <c r="D10" s="353" t="s">
        <v>98</v>
      </c>
      <c r="E10" s="225">
        <v>274</v>
      </c>
      <c r="F10" s="225">
        <v>271</v>
      </c>
      <c r="G10" s="412">
        <v>0.15498154981549817</v>
      </c>
      <c r="H10" s="412">
        <v>0.84501845018450183</v>
      </c>
      <c r="K10" s="214"/>
      <c r="L10" s="214"/>
      <c r="M10" s="214"/>
      <c r="N10" s="256"/>
      <c r="O10" s="40"/>
      <c r="P10" s="214"/>
      <c r="Q10" s="214"/>
    </row>
    <row r="11" spans="1:17" x14ac:dyDescent="0.25">
      <c r="A11" s="255" t="s">
        <v>177</v>
      </c>
      <c r="B11" s="353" t="s">
        <v>98</v>
      </c>
      <c r="C11" s="353">
        <v>938</v>
      </c>
      <c r="D11" s="353" t="s">
        <v>98</v>
      </c>
      <c r="E11" s="225">
        <v>978</v>
      </c>
      <c r="F11" s="225">
        <v>977</v>
      </c>
      <c r="G11" s="412">
        <v>3.9918116683725691E-2</v>
      </c>
      <c r="H11" s="412">
        <v>0.96008188331627431</v>
      </c>
      <c r="K11" s="214"/>
      <c r="L11" s="214"/>
      <c r="M11" s="214"/>
      <c r="N11" s="256"/>
      <c r="O11" s="40"/>
      <c r="P11" s="214"/>
      <c r="Q11" s="214"/>
    </row>
    <row r="12" spans="1:17" x14ac:dyDescent="0.25">
      <c r="A12" s="255" t="s">
        <v>244</v>
      </c>
      <c r="B12" s="353">
        <v>19</v>
      </c>
      <c r="C12" s="353">
        <v>28</v>
      </c>
      <c r="D12" s="353" t="s">
        <v>361</v>
      </c>
      <c r="E12" s="225">
        <v>47</v>
      </c>
      <c r="F12" s="225">
        <v>47</v>
      </c>
      <c r="G12" s="412">
        <v>0.40425531914893614</v>
      </c>
      <c r="H12" s="412">
        <v>0.5957446808510638</v>
      </c>
      <c r="K12" s="214"/>
      <c r="L12" s="214"/>
      <c r="M12" s="214"/>
      <c r="N12" s="256"/>
      <c r="O12" s="40"/>
      <c r="P12" s="214"/>
      <c r="Q12" s="214"/>
    </row>
    <row r="13" spans="1:17" x14ac:dyDescent="0.25">
      <c r="A13" s="255" t="s">
        <v>188</v>
      </c>
      <c r="B13" s="353">
        <v>177</v>
      </c>
      <c r="C13" s="353">
        <v>6356</v>
      </c>
      <c r="D13" s="353">
        <v>7</v>
      </c>
      <c r="E13" s="225">
        <v>6540</v>
      </c>
      <c r="F13" s="225">
        <v>6533</v>
      </c>
      <c r="G13" s="412">
        <v>2.7093219041787846E-2</v>
      </c>
      <c r="H13" s="412">
        <v>0.97290678095821215</v>
      </c>
      <c r="K13" s="214"/>
      <c r="L13" s="214"/>
      <c r="M13" s="214"/>
      <c r="N13" s="256"/>
      <c r="O13" s="40"/>
      <c r="P13" s="214"/>
      <c r="Q13" s="214"/>
    </row>
    <row r="14" spans="1:17" x14ac:dyDescent="0.25">
      <c r="A14" s="255" t="s">
        <v>195</v>
      </c>
      <c r="B14" s="353">
        <v>52</v>
      </c>
      <c r="C14" s="353" t="s">
        <v>98</v>
      </c>
      <c r="D14" s="353" t="s">
        <v>98</v>
      </c>
      <c r="E14" s="225">
        <v>111</v>
      </c>
      <c r="F14" s="225">
        <v>110</v>
      </c>
      <c r="G14" s="412">
        <v>0.47272727272727272</v>
      </c>
      <c r="H14" s="412">
        <v>0.52727272727272723</v>
      </c>
      <c r="K14" s="214"/>
      <c r="L14" s="214"/>
      <c r="M14" s="214"/>
      <c r="N14" s="256"/>
      <c r="O14" s="40"/>
      <c r="P14" s="214"/>
      <c r="Q14" s="214"/>
    </row>
    <row r="15" spans="1:17" x14ac:dyDescent="0.25">
      <c r="A15" s="255" t="s">
        <v>178</v>
      </c>
      <c r="B15" s="353">
        <v>90</v>
      </c>
      <c r="C15" s="353">
        <v>1351</v>
      </c>
      <c r="D15" s="353">
        <v>7</v>
      </c>
      <c r="E15" s="225">
        <v>1448</v>
      </c>
      <c r="F15" s="225">
        <v>1441</v>
      </c>
      <c r="G15" s="412">
        <v>6.2456627342123525E-2</v>
      </c>
      <c r="H15" s="412">
        <v>0.93754337265787646</v>
      </c>
      <c r="K15" s="214"/>
      <c r="L15" s="214"/>
      <c r="M15" s="214"/>
      <c r="N15" s="256"/>
      <c r="O15" s="40"/>
      <c r="P15" s="214"/>
      <c r="Q15" s="214"/>
    </row>
    <row r="16" spans="1:17" x14ac:dyDescent="0.25">
      <c r="A16" s="255" t="s">
        <v>168</v>
      </c>
      <c r="B16" s="353">
        <v>197</v>
      </c>
      <c r="C16" s="353" t="s">
        <v>98</v>
      </c>
      <c r="D16" s="353" t="s">
        <v>98</v>
      </c>
      <c r="E16" s="225">
        <v>357</v>
      </c>
      <c r="F16" s="225">
        <v>354</v>
      </c>
      <c r="G16" s="412">
        <v>0.55649717514124297</v>
      </c>
      <c r="H16" s="412">
        <v>0.44350282485875708</v>
      </c>
      <c r="K16" s="214"/>
      <c r="L16" s="214"/>
      <c r="M16" s="214"/>
      <c r="N16" s="256"/>
      <c r="O16" s="40"/>
      <c r="P16" s="214"/>
      <c r="Q16" s="214"/>
    </row>
    <row r="17" spans="1:17" x14ac:dyDescent="0.25">
      <c r="A17" s="255" t="s">
        <v>173</v>
      </c>
      <c r="B17" s="353">
        <v>308</v>
      </c>
      <c r="C17" s="353">
        <v>588</v>
      </c>
      <c r="D17" s="353">
        <v>5</v>
      </c>
      <c r="E17" s="225">
        <v>901</v>
      </c>
      <c r="F17" s="225">
        <v>896</v>
      </c>
      <c r="G17" s="412">
        <v>0.34375</v>
      </c>
      <c r="H17" s="412">
        <v>0.65625</v>
      </c>
      <c r="K17" s="214"/>
      <c r="L17" s="214"/>
      <c r="M17" s="214"/>
      <c r="N17" s="256"/>
      <c r="O17" s="40"/>
      <c r="P17" s="214"/>
      <c r="Q17" s="214"/>
    </row>
    <row r="18" spans="1:17" x14ac:dyDescent="0.25">
      <c r="A18" s="255" t="s">
        <v>232</v>
      </c>
      <c r="B18" s="353">
        <v>761</v>
      </c>
      <c r="C18" s="353">
        <v>644</v>
      </c>
      <c r="D18" s="353">
        <v>11</v>
      </c>
      <c r="E18" s="225">
        <v>1416</v>
      </c>
      <c r="F18" s="225">
        <v>1405</v>
      </c>
      <c r="G18" s="412">
        <v>0.54163701067615655</v>
      </c>
      <c r="H18" s="412">
        <v>0.45836298932384339</v>
      </c>
      <c r="K18" s="214"/>
      <c r="L18" s="214"/>
      <c r="M18" s="214"/>
      <c r="N18" s="256"/>
      <c r="O18" s="40"/>
      <c r="P18" s="214"/>
      <c r="Q18" s="214"/>
    </row>
    <row r="19" spans="1:17" x14ac:dyDescent="0.25">
      <c r="A19" s="255" t="s">
        <v>247</v>
      </c>
      <c r="B19" s="353">
        <v>312</v>
      </c>
      <c r="C19" s="353">
        <v>362</v>
      </c>
      <c r="D19" s="353">
        <v>6</v>
      </c>
      <c r="E19" s="225">
        <v>680</v>
      </c>
      <c r="F19" s="225">
        <v>674</v>
      </c>
      <c r="G19" s="412">
        <v>0.4629080118694362</v>
      </c>
      <c r="H19" s="412">
        <v>0.5370919881305638</v>
      </c>
      <c r="K19" s="214"/>
      <c r="L19" s="214"/>
      <c r="M19" s="214"/>
      <c r="N19" s="256"/>
      <c r="O19" s="40"/>
      <c r="P19" s="214"/>
      <c r="Q19" s="214"/>
    </row>
    <row r="20" spans="1:17" x14ac:dyDescent="0.25">
      <c r="A20" s="255" t="s">
        <v>221</v>
      </c>
      <c r="B20" s="353" t="s">
        <v>98</v>
      </c>
      <c r="C20" s="353" t="s">
        <v>98</v>
      </c>
      <c r="D20" s="353" t="s">
        <v>361</v>
      </c>
      <c r="E20" s="225">
        <v>114</v>
      </c>
      <c r="F20" s="225">
        <v>114</v>
      </c>
      <c r="G20" s="412">
        <v>8.771929824561403E-3</v>
      </c>
      <c r="H20" s="412">
        <v>0.99122807017543857</v>
      </c>
      <c r="K20" s="214"/>
      <c r="L20" s="214"/>
      <c r="M20" s="214"/>
      <c r="N20" s="256"/>
      <c r="O20" s="40"/>
      <c r="P20" s="214"/>
      <c r="Q20" s="214"/>
    </row>
    <row r="21" spans="1:17" x14ac:dyDescent="0.25">
      <c r="A21" s="255" t="s">
        <v>185</v>
      </c>
      <c r="B21" s="353">
        <v>1050</v>
      </c>
      <c r="C21" s="353">
        <v>1725</v>
      </c>
      <c r="D21" s="353">
        <v>23</v>
      </c>
      <c r="E21" s="225">
        <v>2798</v>
      </c>
      <c r="F21" s="225">
        <v>2775</v>
      </c>
      <c r="G21" s="412">
        <v>0.3783783783783784</v>
      </c>
      <c r="H21" s="412">
        <v>0.6216216216216216</v>
      </c>
      <c r="K21" s="214"/>
      <c r="L21" s="214"/>
      <c r="M21" s="214"/>
      <c r="N21" s="256"/>
      <c r="O21" s="40"/>
      <c r="P21" s="214"/>
      <c r="Q21" s="214"/>
    </row>
    <row r="22" spans="1:17" x14ac:dyDescent="0.25">
      <c r="A22" s="255" t="s">
        <v>227</v>
      </c>
      <c r="B22" s="353">
        <v>550</v>
      </c>
      <c r="C22" s="353" t="s">
        <v>98</v>
      </c>
      <c r="D22" s="353" t="s">
        <v>98</v>
      </c>
      <c r="E22" s="225">
        <v>589</v>
      </c>
      <c r="F22" s="225">
        <v>587</v>
      </c>
      <c r="G22" s="412">
        <v>0.93696763202725719</v>
      </c>
      <c r="H22" s="412">
        <v>6.3032367972742753E-2</v>
      </c>
      <c r="K22" s="214"/>
      <c r="L22" s="214"/>
      <c r="M22" s="214"/>
      <c r="N22" s="256"/>
      <c r="O22" s="40"/>
      <c r="P22" s="214"/>
      <c r="Q22" s="214"/>
    </row>
    <row r="23" spans="1:17" x14ac:dyDescent="0.25">
      <c r="A23" s="255" t="s">
        <v>200</v>
      </c>
      <c r="B23" s="353">
        <v>477</v>
      </c>
      <c r="C23" s="353">
        <v>360</v>
      </c>
      <c r="D23" s="353">
        <v>6</v>
      </c>
      <c r="E23" s="225">
        <v>843</v>
      </c>
      <c r="F23" s="225">
        <v>837</v>
      </c>
      <c r="G23" s="412">
        <v>0.56989247311827962</v>
      </c>
      <c r="H23" s="412">
        <v>0.43010752688172044</v>
      </c>
      <c r="K23" s="214"/>
      <c r="L23" s="214"/>
      <c r="M23" s="214"/>
      <c r="N23" s="256"/>
      <c r="O23" s="40"/>
      <c r="P23" s="214"/>
      <c r="Q23" s="214"/>
    </row>
    <row r="24" spans="1:17" x14ac:dyDescent="0.25">
      <c r="A24" s="255" t="s">
        <v>170</v>
      </c>
      <c r="B24" s="353">
        <v>4867</v>
      </c>
      <c r="C24" s="353">
        <v>831</v>
      </c>
      <c r="D24" s="353">
        <v>53</v>
      </c>
      <c r="E24" s="225">
        <v>5751</v>
      </c>
      <c r="F24" s="225">
        <v>5698</v>
      </c>
      <c r="G24" s="412">
        <v>0.85415935415935418</v>
      </c>
      <c r="H24" s="412">
        <v>0.14584064584064585</v>
      </c>
      <c r="K24" s="214"/>
      <c r="L24" s="214"/>
      <c r="M24" s="214"/>
      <c r="N24" s="256"/>
      <c r="O24" s="40"/>
      <c r="P24" s="214"/>
      <c r="Q24" s="214"/>
    </row>
    <row r="25" spans="1:17" ht="15.75" thickBot="1" x14ac:dyDescent="0.3">
      <c r="A25" s="257" t="s">
        <v>219</v>
      </c>
      <c r="B25" s="353">
        <v>99</v>
      </c>
      <c r="C25" s="354">
        <v>1341</v>
      </c>
      <c r="D25" s="353">
        <v>5</v>
      </c>
      <c r="E25" s="225">
        <v>1445</v>
      </c>
      <c r="F25" s="225">
        <v>1440</v>
      </c>
      <c r="G25" s="411">
        <v>6.8750000000000006E-2</v>
      </c>
      <c r="H25" s="412">
        <v>0.93125000000000002</v>
      </c>
      <c r="K25" s="214"/>
      <c r="L25" s="214"/>
      <c r="M25" s="214"/>
      <c r="N25" s="256"/>
      <c r="O25" s="40"/>
      <c r="P25" s="214"/>
      <c r="Q25" s="214"/>
    </row>
    <row r="26" spans="1:17" ht="16.5" thickTop="1" thickBot="1" x14ac:dyDescent="0.3">
      <c r="A26" s="258" t="s">
        <v>90</v>
      </c>
      <c r="B26" s="440">
        <v>9812</v>
      </c>
      <c r="C26" s="417">
        <v>15448</v>
      </c>
      <c r="D26" s="419">
        <v>141</v>
      </c>
      <c r="E26" s="350">
        <v>25401</v>
      </c>
      <c r="F26" s="350">
        <v>25260</v>
      </c>
      <c r="G26" s="441">
        <v>0.38844022169437847</v>
      </c>
      <c r="H26" s="442">
        <v>0.61155977830562158</v>
      </c>
    </row>
    <row r="27" spans="1:17" ht="15.75" thickTop="1" x14ac:dyDescent="0.25">
      <c r="A27" s="212"/>
      <c r="B27" s="212"/>
      <c r="C27" s="212"/>
      <c r="D27" s="212"/>
      <c r="G27" s="212"/>
      <c r="H27" s="212"/>
    </row>
  </sheetData>
  <mergeCells count="3">
    <mergeCell ref="A6:A7"/>
    <mergeCell ref="G6:H7"/>
    <mergeCell ref="B6:F7"/>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70DD-CDBE-4CAC-8C48-3AD8F4667B4D}">
  <dimension ref="A1:I26"/>
  <sheetViews>
    <sheetView zoomScale="90" zoomScaleNormal="90" workbookViewId="0">
      <selection activeCell="J25" sqref="J25"/>
    </sheetView>
  </sheetViews>
  <sheetFormatPr defaultColWidth="8.7109375" defaultRowHeight="15" x14ac:dyDescent="0.25"/>
  <cols>
    <col min="1" max="1" width="36.42578125" style="166" bestFit="1" customWidth="1"/>
    <col min="2" max="3" width="9.7109375" style="166" customWidth="1"/>
    <col min="4" max="4" width="11.7109375" style="166" customWidth="1"/>
    <col min="5" max="7" width="9.7109375" style="166" customWidth="1"/>
    <col min="8" max="8" width="11.7109375" style="166" customWidth="1"/>
    <col min="9" max="9" width="9.7109375" style="166" customWidth="1"/>
    <col min="10" max="16" width="8.7109375" style="166"/>
    <col min="17" max="17" width="18.7109375" style="166" customWidth="1"/>
    <col min="18" max="18" width="8.7109375" style="166"/>
    <col min="19" max="19" width="13.5703125" style="166" customWidth="1"/>
    <col min="20" max="20" width="13.7109375" style="166" customWidth="1"/>
    <col min="21" max="21" width="18" style="166" customWidth="1"/>
    <col min="22" max="22" width="8.7109375" style="166"/>
    <col min="23" max="23" width="11.28515625" style="166" bestFit="1" customWidth="1"/>
    <col min="24" max="25" width="8.7109375" style="166"/>
    <col min="26" max="26" width="19.28515625" style="166" customWidth="1"/>
    <col min="27" max="27" width="8.7109375" style="166"/>
    <col min="28" max="28" width="14.28515625" style="166" customWidth="1"/>
    <col min="29" max="29" width="11.42578125" style="166" bestFit="1" customWidth="1"/>
    <col min="30" max="30" width="8.7109375" style="166" bestFit="1" customWidth="1"/>
    <col min="31" max="16384" width="8.7109375" style="166"/>
  </cols>
  <sheetData>
    <row r="1" spans="1:9" x14ac:dyDescent="0.25">
      <c r="A1" s="6" t="s">
        <v>84</v>
      </c>
    </row>
    <row r="2" spans="1:9" x14ac:dyDescent="0.25">
      <c r="A2" s="7" t="s">
        <v>42</v>
      </c>
    </row>
    <row r="3" spans="1:9" x14ac:dyDescent="0.25">
      <c r="A3" s="7"/>
    </row>
    <row r="4" spans="1:9" x14ac:dyDescent="0.25">
      <c r="A4" s="7" t="s">
        <v>5</v>
      </c>
    </row>
    <row r="5" spans="1:9" ht="15" customHeight="1" thickBot="1" x14ac:dyDescent="0.3">
      <c r="A5" s="7"/>
    </row>
    <row r="6" spans="1:9" ht="16.5" thickTop="1" thickBot="1" x14ac:dyDescent="0.3">
      <c r="A6" s="212"/>
      <c r="B6" s="614" t="s">
        <v>379</v>
      </c>
      <c r="C6" s="614"/>
      <c r="D6" s="614"/>
      <c r="E6" s="615"/>
      <c r="F6" s="614" t="s">
        <v>382</v>
      </c>
      <c r="G6" s="614"/>
      <c r="H6" s="614"/>
      <c r="I6" s="614"/>
    </row>
    <row r="7" spans="1:9" s="406" customFormat="1" ht="61.5" thickTop="1" thickBot="1" x14ac:dyDescent="0.3">
      <c r="A7" s="430" t="s">
        <v>362</v>
      </c>
      <c r="B7" s="405" t="s">
        <v>87</v>
      </c>
      <c r="C7" s="405" t="s">
        <v>88</v>
      </c>
      <c r="D7" s="415" t="s">
        <v>383</v>
      </c>
      <c r="E7" s="431" t="s">
        <v>90</v>
      </c>
      <c r="F7" s="413" t="s">
        <v>87</v>
      </c>
      <c r="G7" s="413" t="s">
        <v>88</v>
      </c>
      <c r="H7" s="415" t="s">
        <v>383</v>
      </c>
      <c r="I7" s="432" t="s">
        <v>90</v>
      </c>
    </row>
    <row r="8" spans="1:9" ht="15.75" thickTop="1" x14ac:dyDescent="0.25">
      <c r="A8" s="255" t="s">
        <v>181</v>
      </c>
      <c r="B8" s="353">
        <v>771</v>
      </c>
      <c r="C8" s="353">
        <v>330</v>
      </c>
      <c r="D8" s="353">
        <v>8</v>
      </c>
      <c r="E8" s="433">
        <v>1109</v>
      </c>
      <c r="F8" s="437">
        <v>338</v>
      </c>
      <c r="G8" s="437">
        <v>182</v>
      </c>
      <c r="H8" s="353">
        <v>8</v>
      </c>
      <c r="I8" s="419">
        <v>528</v>
      </c>
    </row>
    <row r="9" spans="1:9" x14ac:dyDescent="0.25">
      <c r="A9" s="255" t="s">
        <v>211</v>
      </c>
      <c r="B9" s="353" t="s">
        <v>98</v>
      </c>
      <c r="C9" s="353">
        <v>229</v>
      </c>
      <c r="D9" s="353" t="s">
        <v>98</v>
      </c>
      <c r="E9" s="434">
        <v>274</v>
      </c>
      <c r="F9" s="353" t="s">
        <v>98</v>
      </c>
      <c r="G9" s="353">
        <v>100</v>
      </c>
      <c r="H9" s="353" t="s">
        <v>98</v>
      </c>
      <c r="I9" s="417">
        <v>110</v>
      </c>
    </row>
    <row r="10" spans="1:9" x14ac:dyDescent="0.25">
      <c r="A10" s="255" t="s">
        <v>177</v>
      </c>
      <c r="B10" s="353" t="s">
        <v>98</v>
      </c>
      <c r="C10" s="353">
        <v>938</v>
      </c>
      <c r="D10" s="353" t="s">
        <v>98</v>
      </c>
      <c r="E10" s="434">
        <v>978</v>
      </c>
      <c r="F10" s="353" t="s">
        <v>98</v>
      </c>
      <c r="G10" s="353">
        <v>445</v>
      </c>
      <c r="H10" s="353" t="s">
        <v>98</v>
      </c>
      <c r="I10" s="417">
        <v>468</v>
      </c>
    </row>
    <row r="11" spans="1:9" x14ac:dyDescent="0.25">
      <c r="A11" s="255" t="s">
        <v>244</v>
      </c>
      <c r="B11" s="353">
        <v>19</v>
      </c>
      <c r="C11" s="353">
        <v>28</v>
      </c>
      <c r="D11" s="353" t="s">
        <v>361</v>
      </c>
      <c r="E11" s="434">
        <v>47</v>
      </c>
      <c r="F11" s="353">
        <v>2</v>
      </c>
      <c r="G11" s="353">
        <v>4</v>
      </c>
      <c r="H11" s="353" t="s">
        <v>361</v>
      </c>
      <c r="I11" s="417">
        <v>6</v>
      </c>
    </row>
    <row r="12" spans="1:9" x14ac:dyDescent="0.25">
      <c r="A12" s="255" t="s">
        <v>188</v>
      </c>
      <c r="B12" s="353">
        <v>177</v>
      </c>
      <c r="C12" s="353">
        <v>6356</v>
      </c>
      <c r="D12" s="353">
        <v>7</v>
      </c>
      <c r="E12" s="434">
        <v>6540</v>
      </c>
      <c r="F12" s="353">
        <v>78</v>
      </c>
      <c r="G12" s="353">
        <v>1422</v>
      </c>
      <c r="H12" s="353">
        <v>7</v>
      </c>
      <c r="I12" s="417">
        <v>1507</v>
      </c>
    </row>
    <row r="13" spans="1:9" x14ac:dyDescent="0.25">
      <c r="A13" s="255" t="s">
        <v>195</v>
      </c>
      <c r="B13" s="353" t="s">
        <v>98</v>
      </c>
      <c r="C13" s="353">
        <v>58</v>
      </c>
      <c r="D13" s="353" t="s">
        <v>98</v>
      </c>
      <c r="E13" s="434">
        <v>111</v>
      </c>
      <c r="F13" s="353" t="s">
        <v>98</v>
      </c>
      <c r="G13" s="353">
        <v>40</v>
      </c>
      <c r="H13" s="353" t="s">
        <v>98</v>
      </c>
      <c r="I13" s="417">
        <v>59</v>
      </c>
    </row>
    <row r="14" spans="1:9" x14ac:dyDescent="0.25">
      <c r="A14" s="255" t="s">
        <v>178</v>
      </c>
      <c r="B14" s="353">
        <v>90</v>
      </c>
      <c r="C14" s="353">
        <v>1351</v>
      </c>
      <c r="D14" s="353">
        <v>7</v>
      </c>
      <c r="E14" s="434">
        <v>1448</v>
      </c>
      <c r="F14" s="353">
        <v>25</v>
      </c>
      <c r="G14" s="353">
        <v>342</v>
      </c>
      <c r="H14" s="353">
        <v>7</v>
      </c>
      <c r="I14" s="417">
        <v>374</v>
      </c>
    </row>
    <row r="15" spans="1:9" x14ac:dyDescent="0.25">
      <c r="A15" s="255" t="s">
        <v>168</v>
      </c>
      <c r="B15" s="353" t="s">
        <v>98</v>
      </c>
      <c r="C15" s="353">
        <v>157</v>
      </c>
      <c r="D15" s="353" t="s">
        <v>98</v>
      </c>
      <c r="E15" s="434">
        <v>357</v>
      </c>
      <c r="F15" s="353" t="s">
        <v>98</v>
      </c>
      <c r="G15" s="353">
        <v>46</v>
      </c>
      <c r="H15" s="353" t="s">
        <v>98</v>
      </c>
      <c r="I15" s="417">
        <v>89</v>
      </c>
    </row>
    <row r="16" spans="1:9" x14ac:dyDescent="0.25">
      <c r="A16" s="255" t="s">
        <v>173</v>
      </c>
      <c r="B16" s="353">
        <v>308</v>
      </c>
      <c r="C16" s="353">
        <v>588</v>
      </c>
      <c r="D16" s="353">
        <v>5</v>
      </c>
      <c r="E16" s="434">
        <v>901</v>
      </c>
      <c r="F16" s="353">
        <v>90</v>
      </c>
      <c r="G16" s="353">
        <v>-40</v>
      </c>
      <c r="H16" s="353">
        <v>5</v>
      </c>
      <c r="I16" s="417">
        <v>55</v>
      </c>
    </row>
    <row r="17" spans="1:9" x14ac:dyDescent="0.25">
      <c r="A17" s="255" t="s">
        <v>232</v>
      </c>
      <c r="B17" s="353">
        <v>761</v>
      </c>
      <c r="C17" s="353">
        <v>644</v>
      </c>
      <c r="D17" s="353">
        <v>11</v>
      </c>
      <c r="E17" s="434">
        <v>1416</v>
      </c>
      <c r="F17" s="353">
        <v>242</v>
      </c>
      <c r="G17" s="353">
        <v>259</v>
      </c>
      <c r="H17" s="353">
        <v>11</v>
      </c>
      <c r="I17" s="417">
        <v>512</v>
      </c>
    </row>
    <row r="18" spans="1:9" x14ac:dyDescent="0.25">
      <c r="A18" s="255" t="s">
        <v>247</v>
      </c>
      <c r="B18" s="353">
        <v>312</v>
      </c>
      <c r="C18" s="353">
        <v>362</v>
      </c>
      <c r="D18" s="353">
        <v>6</v>
      </c>
      <c r="E18" s="434">
        <v>680</v>
      </c>
      <c r="F18" s="353">
        <v>49</v>
      </c>
      <c r="G18" s="353">
        <v>94</v>
      </c>
      <c r="H18" s="353">
        <v>6</v>
      </c>
      <c r="I18" s="417">
        <v>149</v>
      </c>
    </row>
    <row r="19" spans="1:9" x14ac:dyDescent="0.25">
      <c r="A19" s="255" t="s">
        <v>221</v>
      </c>
      <c r="B19" s="353" t="s">
        <v>98</v>
      </c>
      <c r="C19" s="353" t="s">
        <v>98</v>
      </c>
      <c r="D19" s="353" t="s">
        <v>361</v>
      </c>
      <c r="E19" s="434">
        <v>114</v>
      </c>
      <c r="F19" s="353">
        <v>-3</v>
      </c>
      <c r="G19" s="353">
        <v>43</v>
      </c>
      <c r="H19" s="353" t="s">
        <v>361</v>
      </c>
      <c r="I19" s="417">
        <v>40</v>
      </c>
    </row>
    <row r="20" spans="1:9" x14ac:dyDescent="0.25">
      <c r="A20" s="255" t="s">
        <v>185</v>
      </c>
      <c r="B20" s="353">
        <v>1050</v>
      </c>
      <c r="C20" s="353">
        <v>1725</v>
      </c>
      <c r="D20" s="353">
        <v>23</v>
      </c>
      <c r="E20" s="434">
        <v>2798</v>
      </c>
      <c r="F20" s="353">
        <v>363</v>
      </c>
      <c r="G20" s="353">
        <v>629</v>
      </c>
      <c r="H20" s="353">
        <v>23</v>
      </c>
      <c r="I20" s="417">
        <v>1015</v>
      </c>
    </row>
    <row r="21" spans="1:9" x14ac:dyDescent="0.25">
      <c r="A21" s="255" t="s">
        <v>227</v>
      </c>
      <c r="B21" s="353" t="s">
        <v>98</v>
      </c>
      <c r="C21" s="353" t="s">
        <v>98</v>
      </c>
      <c r="D21" s="353" t="s">
        <v>98</v>
      </c>
      <c r="E21" s="434">
        <v>589</v>
      </c>
      <c r="F21" s="353" t="s">
        <v>98</v>
      </c>
      <c r="G21" s="353">
        <v>17</v>
      </c>
      <c r="H21" s="353" t="s">
        <v>98</v>
      </c>
      <c r="I21" s="417">
        <v>305</v>
      </c>
    </row>
    <row r="22" spans="1:9" x14ac:dyDescent="0.25">
      <c r="A22" s="255" t="s">
        <v>200</v>
      </c>
      <c r="B22" s="353">
        <v>477</v>
      </c>
      <c r="C22" s="353">
        <v>360</v>
      </c>
      <c r="D22" s="353">
        <v>6</v>
      </c>
      <c r="E22" s="434">
        <v>843</v>
      </c>
      <c r="F22" s="353">
        <v>177</v>
      </c>
      <c r="G22" s="353">
        <v>140</v>
      </c>
      <c r="H22" s="353">
        <v>6</v>
      </c>
      <c r="I22" s="417">
        <v>323</v>
      </c>
    </row>
    <row r="23" spans="1:9" x14ac:dyDescent="0.25">
      <c r="A23" s="255" t="s">
        <v>170</v>
      </c>
      <c r="B23" s="353">
        <v>4867</v>
      </c>
      <c r="C23" s="353">
        <v>831</v>
      </c>
      <c r="D23" s="353">
        <v>53</v>
      </c>
      <c r="E23" s="434">
        <v>5751</v>
      </c>
      <c r="F23" s="353">
        <v>628</v>
      </c>
      <c r="G23" s="353">
        <v>190</v>
      </c>
      <c r="H23" s="353">
        <v>53</v>
      </c>
      <c r="I23" s="417">
        <v>871</v>
      </c>
    </row>
    <row r="24" spans="1:9" ht="15.75" thickBot="1" x14ac:dyDescent="0.3">
      <c r="A24" s="257" t="s">
        <v>219</v>
      </c>
      <c r="B24" s="353">
        <v>99</v>
      </c>
      <c r="C24" s="354">
        <v>1341</v>
      </c>
      <c r="D24" s="353">
        <v>5</v>
      </c>
      <c r="E24" s="434">
        <v>1445</v>
      </c>
      <c r="F24" s="353">
        <v>35</v>
      </c>
      <c r="G24" s="353">
        <v>295</v>
      </c>
      <c r="H24" s="354">
        <v>5</v>
      </c>
      <c r="I24" s="417">
        <v>335</v>
      </c>
    </row>
    <row r="25" spans="1:9" ht="16.5" thickTop="1" thickBot="1" x14ac:dyDescent="0.3">
      <c r="A25" s="258" t="s">
        <v>90</v>
      </c>
      <c r="B25" s="435">
        <v>9812</v>
      </c>
      <c r="C25" s="351">
        <v>15448</v>
      </c>
      <c r="D25" s="350">
        <v>141</v>
      </c>
      <c r="E25" s="436">
        <v>25401</v>
      </c>
      <c r="F25" s="438">
        <v>2397</v>
      </c>
      <c r="G25" s="350">
        <v>4208</v>
      </c>
      <c r="H25" s="350">
        <v>141</v>
      </c>
      <c r="I25" s="350">
        <v>6746</v>
      </c>
    </row>
    <row r="26" spans="1:9" ht="15.75" thickTop="1" x14ac:dyDescent="0.25">
      <c r="A26" s="212"/>
      <c r="B26" s="212"/>
      <c r="C26" s="212"/>
      <c r="F26" s="212"/>
      <c r="I26" s="212"/>
    </row>
  </sheetData>
  <mergeCells count="2">
    <mergeCell ref="B6:E6"/>
    <mergeCell ref="F6:I6"/>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9EA2-27B8-4B33-9EA3-AFDF3EC30BA4}">
  <dimension ref="A1:J45"/>
  <sheetViews>
    <sheetView zoomScale="90" zoomScaleNormal="90" workbookViewId="0">
      <selection activeCell="L39" sqref="L39"/>
    </sheetView>
  </sheetViews>
  <sheetFormatPr defaultColWidth="8.7109375" defaultRowHeight="15" x14ac:dyDescent="0.25"/>
  <cols>
    <col min="1" max="1" width="38.5703125" style="166" customWidth="1"/>
    <col min="2" max="10" width="8.7109375" style="166" customWidth="1"/>
    <col min="11" max="16384" width="8.7109375" style="166"/>
  </cols>
  <sheetData>
    <row r="1" spans="1:10" x14ac:dyDescent="0.25">
      <c r="A1" s="6" t="s">
        <v>84</v>
      </c>
    </row>
    <row r="2" spans="1:10" x14ac:dyDescent="0.25">
      <c r="A2" s="6" t="s">
        <v>43</v>
      </c>
    </row>
    <row r="3" spans="1:10" x14ac:dyDescent="0.25">
      <c r="A3" s="6"/>
    </row>
    <row r="4" spans="1:10" x14ac:dyDescent="0.25">
      <c r="A4" s="7" t="s">
        <v>5</v>
      </c>
    </row>
    <row r="5" spans="1:10" ht="15.75" thickBot="1" x14ac:dyDescent="0.3"/>
    <row r="6" spans="1:10" s="324" customFormat="1" ht="15.75" thickBot="1" x14ac:dyDescent="0.3">
      <c r="A6" s="301" t="s">
        <v>116</v>
      </c>
      <c r="B6" s="301" t="s">
        <v>297</v>
      </c>
      <c r="C6" s="301" t="s">
        <v>103</v>
      </c>
      <c r="D6" s="301" t="s">
        <v>104</v>
      </c>
      <c r="E6" s="301" t="s">
        <v>105</v>
      </c>
      <c r="F6" s="301" t="s">
        <v>106</v>
      </c>
      <c r="G6" s="301" t="s">
        <v>107</v>
      </c>
      <c r="H6" s="301" t="s">
        <v>108</v>
      </c>
      <c r="I6" s="301" t="s">
        <v>109</v>
      </c>
      <c r="J6" s="301" t="s">
        <v>110</v>
      </c>
    </row>
    <row r="7" spans="1:10" x14ac:dyDescent="0.25">
      <c r="A7" s="184" t="s">
        <v>119</v>
      </c>
      <c r="B7" s="186">
        <v>913</v>
      </c>
      <c r="C7" s="187">
        <v>920</v>
      </c>
      <c r="D7" s="187">
        <v>878</v>
      </c>
      <c r="E7" s="186">
        <v>659</v>
      </c>
      <c r="F7" s="187">
        <v>670</v>
      </c>
      <c r="G7" s="187">
        <v>748</v>
      </c>
      <c r="H7" s="187">
        <v>815</v>
      </c>
      <c r="I7" s="185">
        <v>472</v>
      </c>
      <c r="J7" s="309">
        <v>709</v>
      </c>
    </row>
    <row r="8" spans="1:10" x14ac:dyDescent="0.25">
      <c r="A8" s="184" t="s">
        <v>120</v>
      </c>
      <c r="B8" s="176">
        <v>1258</v>
      </c>
      <c r="C8" s="177">
        <v>1253</v>
      </c>
      <c r="D8" s="177">
        <v>1083</v>
      </c>
      <c r="E8" s="176">
        <v>1011</v>
      </c>
      <c r="F8" s="187">
        <v>991</v>
      </c>
      <c r="G8" s="177">
        <v>1047</v>
      </c>
      <c r="H8" s="177">
        <v>1152</v>
      </c>
      <c r="I8" s="185">
        <v>812</v>
      </c>
      <c r="J8">
        <v>998</v>
      </c>
    </row>
    <row r="9" spans="1:10" x14ac:dyDescent="0.25">
      <c r="A9" s="184" t="s">
        <v>121</v>
      </c>
      <c r="B9" s="186">
        <v>668</v>
      </c>
      <c r="C9" s="187">
        <v>622</v>
      </c>
      <c r="D9" s="187">
        <v>643</v>
      </c>
      <c r="E9" s="186">
        <v>612</v>
      </c>
      <c r="F9" s="187">
        <v>620</v>
      </c>
      <c r="G9" s="187">
        <v>591</v>
      </c>
      <c r="H9" s="187">
        <v>617</v>
      </c>
      <c r="I9" s="185">
        <v>428</v>
      </c>
      <c r="J9" s="309">
        <v>589</v>
      </c>
    </row>
    <row r="10" spans="1:10" x14ac:dyDescent="0.25">
      <c r="A10" s="184" t="s">
        <v>122</v>
      </c>
      <c r="B10" s="186">
        <v>331</v>
      </c>
      <c r="C10" s="187">
        <v>297</v>
      </c>
      <c r="D10" s="187">
        <v>333</v>
      </c>
      <c r="E10" s="186">
        <v>337</v>
      </c>
      <c r="F10" s="187">
        <v>410</v>
      </c>
      <c r="G10" s="187">
        <v>396</v>
      </c>
      <c r="H10" s="187">
        <v>387</v>
      </c>
      <c r="I10" s="185">
        <v>278</v>
      </c>
      <c r="J10" s="309">
        <v>277</v>
      </c>
    </row>
    <row r="11" spans="1:10" x14ac:dyDescent="0.25">
      <c r="A11" s="184" t="s">
        <v>123</v>
      </c>
      <c r="B11" s="186">
        <v>287</v>
      </c>
      <c r="C11" s="187">
        <v>297</v>
      </c>
      <c r="D11" s="187">
        <v>289</v>
      </c>
      <c r="E11" s="186">
        <v>346</v>
      </c>
      <c r="F11" s="187">
        <v>319</v>
      </c>
      <c r="G11" s="187">
        <v>327</v>
      </c>
      <c r="H11" s="187">
        <v>309</v>
      </c>
      <c r="I11" s="185">
        <v>227</v>
      </c>
      <c r="J11" s="309">
        <v>238</v>
      </c>
    </row>
    <row r="12" spans="1:10" x14ac:dyDescent="0.25">
      <c r="A12" s="184" t="s">
        <v>124</v>
      </c>
      <c r="B12" s="186">
        <v>707</v>
      </c>
      <c r="C12" s="187">
        <v>753</v>
      </c>
      <c r="D12" s="187">
        <v>765</v>
      </c>
      <c r="E12" s="186">
        <v>753</v>
      </c>
      <c r="F12" s="187">
        <v>881</v>
      </c>
      <c r="G12" s="187">
        <v>653</v>
      </c>
      <c r="H12" s="187">
        <v>628</v>
      </c>
      <c r="I12" s="185">
        <v>563</v>
      </c>
      <c r="J12" s="309">
        <v>709</v>
      </c>
    </row>
    <row r="13" spans="1:10" x14ac:dyDescent="0.25">
      <c r="A13" s="169" t="s">
        <v>125</v>
      </c>
      <c r="B13" s="186">
        <v>714</v>
      </c>
      <c r="C13" s="187">
        <v>723</v>
      </c>
      <c r="D13" s="187">
        <v>718</v>
      </c>
      <c r="E13" s="186">
        <v>710</v>
      </c>
      <c r="F13" s="187">
        <v>725</v>
      </c>
      <c r="G13" s="187">
        <v>640</v>
      </c>
      <c r="H13" s="187">
        <v>675</v>
      </c>
      <c r="I13" s="185">
        <v>444</v>
      </c>
      <c r="J13" s="309">
        <v>618</v>
      </c>
    </row>
    <row r="14" spans="1:10" x14ac:dyDescent="0.25">
      <c r="A14" s="169" t="s">
        <v>126</v>
      </c>
      <c r="B14" s="186">
        <v>681</v>
      </c>
      <c r="C14" s="187">
        <v>615</v>
      </c>
      <c r="D14" s="187">
        <v>727</v>
      </c>
      <c r="E14" s="186">
        <v>789</v>
      </c>
      <c r="F14" s="187">
        <v>624</v>
      </c>
      <c r="G14" s="187">
        <v>720</v>
      </c>
      <c r="H14" s="187">
        <v>707</v>
      </c>
      <c r="I14" s="185">
        <v>474</v>
      </c>
      <c r="J14" s="309">
        <v>705</v>
      </c>
    </row>
    <row r="15" spans="1:10" x14ac:dyDescent="0.25">
      <c r="A15" s="169" t="s">
        <v>127</v>
      </c>
      <c r="B15" s="186">
        <v>395</v>
      </c>
      <c r="C15" s="187">
        <v>398</v>
      </c>
      <c r="D15" s="187">
        <v>369</v>
      </c>
      <c r="E15" s="186">
        <v>406</v>
      </c>
      <c r="F15" s="187">
        <v>443</v>
      </c>
      <c r="G15" s="187">
        <v>382</v>
      </c>
      <c r="H15" s="187">
        <v>478</v>
      </c>
      <c r="I15" s="185">
        <v>307</v>
      </c>
      <c r="J15" s="309">
        <v>407</v>
      </c>
    </row>
    <row r="16" spans="1:10" x14ac:dyDescent="0.25">
      <c r="A16" s="169" t="s">
        <v>128</v>
      </c>
      <c r="B16" s="186">
        <v>417</v>
      </c>
      <c r="C16" s="187">
        <v>474</v>
      </c>
      <c r="D16" s="187">
        <v>503</v>
      </c>
      <c r="E16" s="186">
        <v>489</v>
      </c>
      <c r="F16" s="187">
        <v>550</v>
      </c>
      <c r="G16" s="187">
        <v>583</v>
      </c>
      <c r="H16" s="187">
        <v>551</v>
      </c>
      <c r="I16" s="185">
        <v>367</v>
      </c>
      <c r="J16" s="309">
        <v>552</v>
      </c>
    </row>
    <row r="17" spans="1:10" x14ac:dyDescent="0.25">
      <c r="A17" s="169" t="s">
        <v>129</v>
      </c>
      <c r="B17" s="186">
        <v>271</v>
      </c>
      <c r="C17" s="187">
        <v>303</v>
      </c>
      <c r="D17" s="187">
        <v>293</v>
      </c>
      <c r="E17" s="186">
        <v>284</v>
      </c>
      <c r="F17" s="187">
        <v>309</v>
      </c>
      <c r="G17" s="187">
        <v>329</v>
      </c>
      <c r="H17" s="187">
        <v>311</v>
      </c>
      <c r="I17" s="185">
        <v>218</v>
      </c>
      <c r="J17" s="309">
        <v>266</v>
      </c>
    </row>
    <row r="18" spans="1:10" x14ac:dyDescent="0.25">
      <c r="A18" s="169" t="s">
        <v>130</v>
      </c>
      <c r="B18" s="176">
        <v>1465</v>
      </c>
      <c r="C18" s="177">
        <v>1495</v>
      </c>
      <c r="D18" s="187">
        <v>1608</v>
      </c>
      <c r="E18" s="176">
        <v>1672</v>
      </c>
      <c r="F18" s="177">
        <v>1654</v>
      </c>
      <c r="G18" s="177">
        <v>1813</v>
      </c>
      <c r="H18" s="177">
        <v>1688</v>
      </c>
      <c r="I18" s="188">
        <v>1192</v>
      </c>
      <c r="J18" s="10">
        <v>1586</v>
      </c>
    </row>
    <row r="19" spans="1:10" x14ac:dyDescent="0.25">
      <c r="A19" s="169" t="s">
        <v>131</v>
      </c>
      <c r="B19" s="186">
        <v>913</v>
      </c>
      <c r="C19" s="187">
        <v>899</v>
      </c>
      <c r="D19" s="187">
        <v>918</v>
      </c>
      <c r="E19" s="186">
        <v>873</v>
      </c>
      <c r="F19" s="187">
        <v>992</v>
      </c>
      <c r="G19" s="187">
        <v>972</v>
      </c>
      <c r="H19" s="177">
        <v>1068</v>
      </c>
      <c r="I19" s="185">
        <v>613</v>
      </c>
      <c r="J19" s="309">
        <v>906</v>
      </c>
    </row>
    <row r="20" spans="1:10" x14ac:dyDescent="0.25">
      <c r="A20" s="169" t="s">
        <v>132</v>
      </c>
      <c r="B20" s="176">
        <v>1927</v>
      </c>
      <c r="C20" s="177">
        <v>1568</v>
      </c>
      <c r="D20" s="177">
        <v>1734</v>
      </c>
      <c r="E20" s="176">
        <v>1736</v>
      </c>
      <c r="F20" s="177">
        <v>1893</v>
      </c>
      <c r="G20" s="177">
        <v>1820</v>
      </c>
      <c r="H20" s="177">
        <v>1794</v>
      </c>
      <c r="I20" s="188">
        <v>1205</v>
      </c>
      <c r="J20" s="10">
        <v>1756</v>
      </c>
    </row>
    <row r="21" spans="1:10" x14ac:dyDescent="0.25">
      <c r="A21" s="169" t="s">
        <v>133</v>
      </c>
      <c r="B21" s="176">
        <v>2752</v>
      </c>
      <c r="C21" s="177">
        <v>2745</v>
      </c>
      <c r="D21" s="177">
        <v>2710</v>
      </c>
      <c r="E21" s="176">
        <v>2871</v>
      </c>
      <c r="F21" s="177">
        <v>3013</v>
      </c>
      <c r="G21" s="177">
        <v>2833</v>
      </c>
      <c r="H21" s="177">
        <v>2940</v>
      </c>
      <c r="I21" s="188">
        <v>1862</v>
      </c>
      <c r="J21" s="10">
        <v>2636</v>
      </c>
    </row>
    <row r="22" spans="1:10" x14ac:dyDescent="0.25">
      <c r="A22" s="169" t="s">
        <v>134</v>
      </c>
      <c r="B22" s="176">
        <v>1158</v>
      </c>
      <c r="C22" s="177">
        <v>1269</v>
      </c>
      <c r="D22" s="177">
        <v>1321</v>
      </c>
      <c r="E22" s="176">
        <v>1403</v>
      </c>
      <c r="F22" s="177">
        <v>1519</v>
      </c>
      <c r="G22" s="177">
        <v>1489</v>
      </c>
      <c r="H22" s="177">
        <v>1507</v>
      </c>
      <c r="I22" s="188">
        <v>1113</v>
      </c>
      <c r="J22" s="10">
        <v>1297</v>
      </c>
    </row>
    <row r="23" spans="1:10" x14ac:dyDescent="0.25">
      <c r="A23" s="169" t="s">
        <v>135</v>
      </c>
      <c r="B23" s="186">
        <v>382</v>
      </c>
      <c r="C23" s="187">
        <v>404</v>
      </c>
      <c r="D23" s="187">
        <v>386</v>
      </c>
      <c r="E23" s="186">
        <v>353</v>
      </c>
      <c r="F23" s="187">
        <v>327</v>
      </c>
      <c r="G23" s="187">
        <v>351</v>
      </c>
      <c r="H23" s="187">
        <v>390</v>
      </c>
      <c r="I23" s="185">
        <v>235</v>
      </c>
      <c r="J23" s="10">
        <v>377</v>
      </c>
    </row>
    <row r="24" spans="1:10" x14ac:dyDescent="0.25">
      <c r="A24" s="169" t="s">
        <v>136</v>
      </c>
      <c r="B24" s="186">
        <v>412</v>
      </c>
      <c r="C24" s="187">
        <v>422</v>
      </c>
      <c r="D24" s="187">
        <v>427</v>
      </c>
      <c r="E24" s="186">
        <v>565</v>
      </c>
      <c r="F24" s="187">
        <v>584</v>
      </c>
      <c r="G24" s="187">
        <v>637</v>
      </c>
      <c r="H24" s="187">
        <v>554</v>
      </c>
      <c r="I24" s="185">
        <v>353</v>
      </c>
      <c r="J24" s="10">
        <v>584</v>
      </c>
    </row>
    <row r="25" spans="1:10" x14ac:dyDescent="0.25">
      <c r="A25" s="184" t="s">
        <v>137</v>
      </c>
      <c r="B25" s="186">
        <v>429</v>
      </c>
      <c r="C25" s="187">
        <v>455</v>
      </c>
      <c r="D25" s="187">
        <v>488</v>
      </c>
      <c r="E25" s="186">
        <v>431</v>
      </c>
      <c r="F25" s="187">
        <v>437</v>
      </c>
      <c r="G25" s="187">
        <v>427</v>
      </c>
      <c r="H25" s="187">
        <v>399</v>
      </c>
      <c r="I25" s="185">
        <v>341</v>
      </c>
      <c r="J25" s="10">
        <v>366</v>
      </c>
    </row>
    <row r="26" spans="1:10" x14ac:dyDescent="0.25">
      <c r="A26" s="184" t="s">
        <v>138</v>
      </c>
      <c r="B26" s="186">
        <v>119</v>
      </c>
      <c r="C26" s="187">
        <v>108</v>
      </c>
      <c r="D26" s="187">
        <v>88</v>
      </c>
      <c r="E26" s="186">
        <v>89</v>
      </c>
      <c r="F26" s="187">
        <v>100</v>
      </c>
      <c r="G26" s="187">
        <v>132</v>
      </c>
      <c r="H26" s="187">
        <v>150</v>
      </c>
      <c r="I26" s="185">
        <v>88</v>
      </c>
      <c r="J26" s="10">
        <v>152</v>
      </c>
    </row>
    <row r="27" spans="1:10" x14ac:dyDescent="0.25">
      <c r="A27" s="184" t="s">
        <v>139</v>
      </c>
      <c r="B27" s="186">
        <v>838</v>
      </c>
      <c r="C27" s="187">
        <v>889</v>
      </c>
      <c r="D27" s="187">
        <v>844</v>
      </c>
      <c r="E27" s="186">
        <v>808</v>
      </c>
      <c r="F27" s="187">
        <v>841</v>
      </c>
      <c r="G27" s="187">
        <v>789</v>
      </c>
      <c r="H27" s="187">
        <v>768</v>
      </c>
      <c r="I27" s="185">
        <v>563</v>
      </c>
      <c r="J27" s="10">
        <v>725</v>
      </c>
    </row>
    <row r="28" spans="1:10" x14ac:dyDescent="0.25">
      <c r="A28" s="184" t="s">
        <v>140</v>
      </c>
      <c r="B28" s="176">
        <v>2005</v>
      </c>
      <c r="C28" s="177">
        <v>2074</v>
      </c>
      <c r="D28" s="177">
        <v>2146</v>
      </c>
      <c r="E28" s="176">
        <v>2265</v>
      </c>
      <c r="F28" s="177">
        <v>2253</v>
      </c>
      <c r="G28" s="177">
        <v>2299</v>
      </c>
      <c r="H28" s="177">
        <v>2402</v>
      </c>
      <c r="I28" s="188">
        <v>1484</v>
      </c>
      <c r="J28" s="10">
        <v>2114</v>
      </c>
    </row>
    <row r="29" spans="1:10" x14ac:dyDescent="0.25">
      <c r="A29" s="184" t="s">
        <v>141</v>
      </c>
      <c r="B29" s="186">
        <v>108</v>
      </c>
      <c r="C29" s="187">
        <v>65</v>
      </c>
      <c r="D29" s="187">
        <v>120</v>
      </c>
      <c r="E29" s="186">
        <v>102</v>
      </c>
      <c r="F29" s="187">
        <v>135</v>
      </c>
      <c r="G29" s="187">
        <v>140</v>
      </c>
      <c r="H29" s="187">
        <v>142</v>
      </c>
      <c r="I29" s="185">
        <v>99</v>
      </c>
      <c r="J29" s="10">
        <v>83</v>
      </c>
    </row>
    <row r="30" spans="1:10" x14ac:dyDescent="0.25">
      <c r="A30" s="184" t="s">
        <v>142</v>
      </c>
      <c r="B30" s="186">
        <v>752</v>
      </c>
      <c r="C30" s="187">
        <v>742</v>
      </c>
      <c r="D30" s="187">
        <v>874</v>
      </c>
      <c r="E30" s="186">
        <v>805</v>
      </c>
      <c r="F30" s="187">
        <v>770</v>
      </c>
      <c r="G30" s="187">
        <v>772</v>
      </c>
      <c r="H30" s="187">
        <v>813</v>
      </c>
      <c r="I30" s="185">
        <v>535</v>
      </c>
      <c r="J30" s="10">
        <v>751</v>
      </c>
    </row>
    <row r="31" spans="1:10" x14ac:dyDescent="0.25">
      <c r="A31" s="184" t="s">
        <v>143</v>
      </c>
      <c r="B31" s="186">
        <v>921</v>
      </c>
      <c r="C31" s="187">
        <v>987</v>
      </c>
      <c r="D31" s="187">
        <v>944</v>
      </c>
      <c r="E31" s="186">
        <v>976</v>
      </c>
      <c r="F31" s="177">
        <v>1031</v>
      </c>
      <c r="G31" s="177">
        <v>1111</v>
      </c>
      <c r="H31" s="177">
        <v>1149</v>
      </c>
      <c r="I31" s="185">
        <v>700</v>
      </c>
      <c r="J31" s="10">
        <v>962</v>
      </c>
    </row>
    <row r="32" spans="1:10" x14ac:dyDescent="0.25">
      <c r="A32" s="184" t="s">
        <v>144</v>
      </c>
      <c r="B32" s="186">
        <v>352</v>
      </c>
      <c r="C32" s="187">
        <v>407</v>
      </c>
      <c r="D32" s="187">
        <v>387</v>
      </c>
      <c r="E32" s="186">
        <v>472</v>
      </c>
      <c r="F32" s="187">
        <v>498</v>
      </c>
      <c r="G32" s="187">
        <v>503</v>
      </c>
      <c r="H32" s="187">
        <v>597</v>
      </c>
      <c r="I32" s="185">
        <v>421</v>
      </c>
      <c r="J32" s="10">
        <v>597</v>
      </c>
    </row>
    <row r="33" spans="1:10" x14ac:dyDescent="0.25">
      <c r="A33" s="184" t="s">
        <v>145</v>
      </c>
      <c r="B33" s="186">
        <v>129</v>
      </c>
      <c r="C33" s="187">
        <v>139</v>
      </c>
      <c r="D33" s="187">
        <v>142</v>
      </c>
      <c r="E33" s="186">
        <v>135</v>
      </c>
      <c r="F33" s="187">
        <v>157</v>
      </c>
      <c r="G33" s="187">
        <v>204</v>
      </c>
      <c r="H33" s="187">
        <v>225</v>
      </c>
      <c r="I33" s="185">
        <v>178</v>
      </c>
      <c r="J33" s="10">
        <v>171</v>
      </c>
    </row>
    <row r="34" spans="1:10" x14ac:dyDescent="0.25">
      <c r="A34" s="184" t="s">
        <v>146</v>
      </c>
      <c r="B34" s="186">
        <v>520</v>
      </c>
      <c r="C34" s="187">
        <v>472</v>
      </c>
      <c r="D34" s="187">
        <v>495</v>
      </c>
      <c r="E34" s="186">
        <v>505</v>
      </c>
      <c r="F34" s="187">
        <v>447</v>
      </c>
      <c r="G34" s="187">
        <v>534</v>
      </c>
      <c r="H34" s="187">
        <v>589</v>
      </c>
      <c r="I34" s="185">
        <v>338</v>
      </c>
      <c r="J34" s="10">
        <v>508</v>
      </c>
    </row>
    <row r="35" spans="1:10" x14ac:dyDescent="0.25">
      <c r="A35" s="184" t="s">
        <v>147</v>
      </c>
      <c r="B35" s="176">
        <v>1545</v>
      </c>
      <c r="C35" s="177">
        <v>1674</v>
      </c>
      <c r="D35" s="177">
        <v>1644</v>
      </c>
      <c r="E35" s="176">
        <v>1733</v>
      </c>
      <c r="F35" s="177">
        <v>1850</v>
      </c>
      <c r="G35" s="177">
        <v>1932</v>
      </c>
      <c r="H35" s="177">
        <v>1926</v>
      </c>
      <c r="I35" s="188">
        <v>1250</v>
      </c>
      <c r="J35" s="10">
        <v>1688</v>
      </c>
    </row>
    <row r="36" spans="1:10" x14ac:dyDescent="0.25">
      <c r="A36" s="184" t="s">
        <v>148</v>
      </c>
      <c r="B36" s="186">
        <v>437</v>
      </c>
      <c r="C36" s="187">
        <v>406</v>
      </c>
      <c r="D36" s="187">
        <v>411</v>
      </c>
      <c r="E36" s="186">
        <v>436</v>
      </c>
      <c r="F36" s="187">
        <v>410</v>
      </c>
      <c r="G36" s="187">
        <v>436</v>
      </c>
      <c r="H36" s="187">
        <v>430</v>
      </c>
      <c r="I36" s="185">
        <v>366</v>
      </c>
      <c r="J36" s="10">
        <v>370</v>
      </c>
    </row>
    <row r="37" spans="1:10" x14ac:dyDescent="0.25">
      <c r="A37" s="184" t="s">
        <v>149</v>
      </c>
      <c r="B37" s="186">
        <v>581</v>
      </c>
      <c r="C37" s="187">
        <v>545</v>
      </c>
      <c r="D37" s="187">
        <v>613</v>
      </c>
      <c r="E37" s="186">
        <v>604</v>
      </c>
      <c r="F37" s="187">
        <v>568</v>
      </c>
      <c r="G37" s="187">
        <v>581</v>
      </c>
      <c r="H37" s="187">
        <v>661</v>
      </c>
      <c r="I37" s="185">
        <v>429</v>
      </c>
      <c r="J37" s="10">
        <v>482</v>
      </c>
    </row>
    <row r="38" spans="1:10" x14ac:dyDescent="0.25">
      <c r="A38" s="184" t="s">
        <v>150</v>
      </c>
      <c r="B38" s="186">
        <v>839</v>
      </c>
      <c r="C38" s="187">
        <v>783</v>
      </c>
      <c r="D38" s="187">
        <v>837</v>
      </c>
      <c r="E38" s="186">
        <v>964</v>
      </c>
      <c r="F38" s="177">
        <v>1065</v>
      </c>
      <c r="G38" s="187">
        <v>992</v>
      </c>
      <c r="H38" s="187">
        <v>979</v>
      </c>
      <c r="I38" s="185">
        <v>627</v>
      </c>
      <c r="J38" s="10">
        <v>977</v>
      </c>
    </row>
    <row r="39" spans="1:10" x14ac:dyDescent="0.25">
      <c r="A39" s="184" t="s">
        <v>384</v>
      </c>
      <c r="B39" s="186">
        <v>58</v>
      </c>
      <c r="C39" s="187">
        <v>44</v>
      </c>
      <c r="D39" s="187">
        <v>80</v>
      </c>
      <c r="E39" s="186">
        <v>68</v>
      </c>
      <c r="F39" s="187">
        <v>59</v>
      </c>
      <c r="G39" s="187">
        <v>87</v>
      </c>
      <c r="H39" s="187">
        <v>74</v>
      </c>
      <c r="I39" s="185">
        <v>73</v>
      </c>
      <c r="J39" s="309">
        <v>104</v>
      </c>
    </row>
    <row r="40" spans="1:10" ht="15.75" thickBot="1" x14ac:dyDescent="0.3">
      <c r="A40" s="189" t="s">
        <v>152</v>
      </c>
      <c r="B40" s="205" t="s">
        <v>361</v>
      </c>
      <c r="C40" s="206" t="s">
        <v>361</v>
      </c>
      <c r="D40" s="206" t="s">
        <v>361</v>
      </c>
      <c r="E40" s="205" t="s">
        <v>361</v>
      </c>
      <c r="F40" s="206" t="s">
        <v>361</v>
      </c>
      <c r="G40" s="206" t="s">
        <v>361</v>
      </c>
      <c r="H40" s="206" t="s">
        <v>361</v>
      </c>
      <c r="I40" s="207" t="s">
        <v>361</v>
      </c>
      <c r="J40" s="231">
        <v>141</v>
      </c>
    </row>
    <row r="41" spans="1:10" ht="16.5" thickTop="1" thickBot="1" x14ac:dyDescent="0.3">
      <c r="A41" s="179" t="s">
        <v>90</v>
      </c>
      <c r="B41" s="202">
        <v>25284</v>
      </c>
      <c r="C41" s="202">
        <v>25247</v>
      </c>
      <c r="D41" s="202">
        <v>25818</v>
      </c>
      <c r="E41" s="202">
        <v>26262</v>
      </c>
      <c r="F41" s="202">
        <v>27145</v>
      </c>
      <c r="G41" s="202">
        <v>27270</v>
      </c>
      <c r="H41" s="202">
        <v>27875</v>
      </c>
      <c r="I41" s="202">
        <v>18655</v>
      </c>
      <c r="J41" s="308">
        <v>25401</v>
      </c>
    </row>
    <row r="43" spans="1:10" x14ac:dyDescent="0.25">
      <c r="A43" s="169" t="s">
        <v>385</v>
      </c>
    </row>
    <row r="45" spans="1:10" ht="103.9" customHeight="1" x14ac:dyDescent="0.25">
      <c r="A45" s="616" t="s">
        <v>157</v>
      </c>
      <c r="B45" s="616"/>
      <c r="C45" s="616"/>
      <c r="D45" s="616"/>
    </row>
  </sheetData>
  <mergeCells count="1">
    <mergeCell ref="A45:D45"/>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3143-F3EB-495D-9A29-3DF079DBF718}">
  <dimension ref="A1:E41"/>
  <sheetViews>
    <sheetView zoomScale="90" zoomScaleNormal="90" workbookViewId="0">
      <selection activeCell="I32" sqref="I32"/>
    </sheetView>
  </sheetViews>
  <sheetFormatPr defaultColWidth="8.7109375" defaultRowHeight="15" x14ac:dyDescent="0.25"/>
  <cols>
    <col min="1" max="1" width="34.28515625" style="166" customWidth="1"/>
    <col min="2" max="2" width="12.7109375" style="166" customWidth="1"/>
    <col min="3" max="3" width="14.42578125" style="166" customWidth="1"/>
    <col min="4" max="4" width="27" style="166" customWidth="1"/>
    <col min="5" max="5" width="17" style="166" customWidth="1"/>
    <col min="6" max="16384" width="8.7109375" style="166"/>
  </cols>
  <sheetData>
    <row r="1" spans="1:5" x14ac:dyDescent="0.25">
      <c r="A1" s="6" t="s">
        <v>84</v>
      </c>
    </row>
    <row r="2" spans="1:5" x14ac:dyDescent="0.25">
      <c r="A2" s="6" t="s">
        <v>44</v>
      </c>
    </row>
    <row r="3" spans="1:5" x14ac:dyDescent="0.25">
      <c r="A3" s="6"/>
    </row>
    <row r="4" spans="1:5" x14ac:dyDescent="0.25">
      <c r="A4" s="7" t="s">
        <v>5</v>
      </c>
    </row>
    <row r="5" spans="1:5" ht="15.75" thickBot="1" x14ac:dyDescent="0.3">
      <c r="A5" s="7"/>
    </row>
    <row r="6" spans="1:5" s="406" customFormat="1" ht="30.75" thickBot="1" x14ac:dyDescent="0.3">
      <c r="A6" s="301" t="s">
        <v>116</v>
      </c>
      <c r="B6" s="301" t="s">
        <v>87</v>
      </c>
      <c r="C6" s="301" t="s">
        <v>88</v>
      </c>
      <c r="D6" s="302" t="s">
        <v>312</v>
      </c>
      <c r="E6" s="301" t="s">
        <v>90</v>
      </c>
    </row>
    <row r="7" spans="1:5" x14ac:dyDescent="0.25">
      <c r="A7" s="169" t="s">
        <v>119</v>
      </c>
      <c r="B7" s="473">
        <v>322</v>
      </c>
      <c r="C7" s="473">
        <v>387</v>
      </c>
      <c r="D7" s="473" t="s">
        <v>361</v>
      </c>
      <c r="E7" s="309">
        <v>709</v>
      </c>
    </row>
    <row r="8" spans="1:5" x14ac:dyDescent="0.25">
      <c r="A8" s="169" t="s">
        <v>120</v>
      </c>
      <c r="B8" s="473">
        <v>449</v>
      </c>
      <c r="C8" s="473">
        <v>549</v>
      </c>
      <c r="D8" s="473" t="s">
        <v>361</v>
      </c>
      <c r="E8" s="478">
        <v>998</v>
      </c>
    </row>
    <row r="9" spans="1:5" x14ac:dyDescent="0.25">
      <c r="A9" s="169" t="s">
        <v>121</v>
      </c>
      <c r="B9" s="473">
        <v>265</v>
      </c>
      <c r="C9" s="473">
        <v>324</v>
      </c>
      <c r="D9" s="473" t="s">
        <v>361</v>
      </c>
      <c r="E9" s="309">
        <v>589</v>
      </c>
    </row>
    <row r="10" spans="1:5" x14ac:dyDescent="0.25">
      <c r="A10" s="169" t="s">
        <v>122</v>
      </c>
      <c r="B10" s="473">
        <v>83</v>
      </c>
      <c r="C10" s="473">
        <v>194</v>
      </c>
      <c r="D10" s="473" t="s">
        <v>361</v>
      </c>
      <c r="E10" s="309">
        <v>277</v>
      </c>
    </row>
    <row r="11" spans="1:5" x14ac:dyDescent="0.25">
      <c r="A11" s="169" t="s">
        <v>123</v>
      </c>
      <c r="B11" s="473">
        <v>108</v>
      </c>
      <c r="C11" s="473">
        <v>130</v>
      </c>
      <c r="D11" s="473" t="s">
        <v>361</v>
      </c>
      <c r="E11" s="309">
        <v>238</v>
      </c>
    </row>
    <row r="12" spans="1:5" x14ac:dyDescent="0.25">
      <c r="A12" s="169" t="s">
        <v>124</v>
      </c>
      <c r="B12" s="473">
        <v>200</v>
      </c>
      <c r="C12" s="473">
        <v>509</v>
      </c>
      <c r="D12" s="473" t="s">
        <v>361</v>
      </c>
      <c r="E12" s="309">
        <v>709</v>
      </c>
    </row>
    <row r="13" spans="1:5" x14ac:dyDescent="0.25">
      <c r="A13" s="169" t="s">
        <v>125</v>
      </c>
      <c r="B13" s="473">
        <v>257</v>
      </c>
      <c r="C13" s="473">
        <v>361</v>
      </c>
      <c r="D13" s="473" t="s">
        <v>361</v>
      </c>
      <c r="E13" s="309">
        <v>618</v>
      </c>
    </row>
    <row r="14" spans="1:5" x14ac:dyDescent="0.25">
      <c r="A14" s="169" t="s">
        <v>126</v>
      </c>
      <c r="B14" s="473">
        <v>232</v>
      </c>
      <c r="C14" s="473">
        <v>473</v>
      </c>
      <c r="D14" s="473" t="s">
        <v>361</v>
      </c>
      <c r="E14" s="309">
        <v>705</v>
      </c>
    </row>
    <row r="15" spans="1:5" x14ac:dyDescent="0.25">
      <c r="A15" s="169" t="s">
        <v>127</v>
      </c>
      <c r="B15" s="473">
        <v>147</v>
      </c>
      <c r="C15" s="473">
        <v>260</v>
      </c>
      <c r="D15" s="473" t="s">
        <v>361</v>
      </c>
      <c r="E15" s="309">
        <v>407</v>
      </c>
    </row>
    <row r="16" spans="1:5" x14ac:dyDescent="0.25">
      <c r="A16" s="169" t="s">
        <v>128</v>
      </c>
      <c r="B16" s="473">
        <v>262</v>
      </c>
      <c r="C16" s="473">
        <v>290</v>
      </c>
      <c r="D16" s="473" t="s">
        <v>361</v>
      </c>
      <c r="E16" s="309">
        <v>552</v>
      </c>
    </row>
    <row r="17" spans="1:5" x14ac:dyDescent="0.25">
      <c r="A17" s="169" t="s">
        <v>129</v>
      </c>
      <c r="B17" s="473">
        <v>89</v>
      </c>
      <c r="C17" s="473">
        <v>177</v>
      </c>
      <c r="D17" s="473" t="s">
        <v>361</v>
      </c>
      <c r="E17" s="309">
        <v>266</v>
      </c>
    </row>
    <row r="18" spans="1:5" x14ac:dyDescent="0.25">
      <c r="A18" s="169" t="s">
        <v>130</v>
      </c>
      <c r="B18" s="473">
        <v>760</v>
      </c>
      <c r="C18" s="473">
        <v>826</v>
      </c>
      <c r="D18" s="473" t="s">
        <v>361</v>
      </c>
      <c r="E18" s="304">
        <v>1586</v>
      </c>
    </row>
    <row r="19" spans="1:5" x14ac:dyDescent="0.25">
      <c r="A19" s="169" t="s">
        <v>131</v>
      </c>
      <c r="B19" s="473">
        <v>317</v>
      </c>
      <c r="C19" s="473">
        <v>589</v>
      </c>
      <c r="D19" s="473" t="s">
        <v>361</v>
      </c>
      <c r="E19" s="309">
        <v>906</v>
      </c>
    </row>
    <row r="20" spans="1:5" x14ac:dyDescent="0.25">
      <c r="A20" s="169" t="s">
        <v>132</v>
      </c>
      <c r="B20" s="473">
        <v>632</v>
      </c>
      <c r="C20" s="473">
        <v>1124</v>
      </c>
      <c r="D20" s="473" t="s">
        <v>361</v>
      </c>
      <c r="E20" s="304">
        <v>1756</v>
      </c>
    </row>
    <row r="21" spans="1:5" x14ac:dyDescent="0.25">
      <c r="A21" s="169" t="s">
        <v>133</v>
      </c>
      <c r="B21" s="473">
        <v>1034</v>
      </c>
      <c r="C21" s="473">
        <v>1602</v>
      </c>
      <c r="D21" s="473" t="s">
        <v>361</v>
      </c>
      <c r="E21" s="304">
        <v>2636</v>
      </c>
    </row>
    <row r="22" spans="1:5" x14ac:dyDescent="0.25">
      <c r="A22" s="169" t="s">
        <v>134</v>
      </c>
      <c r="B22" s="473">
        <v>541</v>
      </c>
      <c r="C22" s="473">
        <v>756</v>
      </c>
      <c r="D22" s="473" t="s">
        <v>361</v>
      </c>
      <c r="E22" s="304">
        <v>1297</v>
      </c>
    </row>
    <row r="23" spans="1:5" x14ac:dyDescent="0.25">
      <c r="A23" s="169" t="s">
        <v>135</v>
      </c>
      <c r="B23" s="473">
        <v>148</v>
      </c>
      <c r="C23" s="473">
        <v>229</v>
      </c>
      <c r="D23" s="473" t="s">
        <v>361</v>
      </c>
      <c r="E23" s="304">
        <v>377</v>
      </c>
    </row>
    <row r="24" spans="1:5" x14ac:dyDescent="0.25">
      <c r="A24" s="169" t="s">
        <v>136</v>
      </c>
      <c r="B24" s="473">
        <v>240</v>
      </c>
      <c r="C24" s="473">
        <v>344</v>
      </c>
      <c r="D24" s="473" t="s">
        <v>361</v>
      </c>
      <c r="E24" s="304">
        <v>584</v>
      </c>
    </row>
    <row r="25" spans="1:5" x14ac:dyDescent="0.25">
      <c r="A25" s="169" t="s">
        <v>137</v>
      </c>
      <c r="B25" s="473">
        <v>134</v>
      </c>
      <c r="C25" s="473">
        <v>232</v>
      </c>
      <c r="D25" s="473" t="s">
        <v>361</v>
      </c>
      <c r="E25" s="304">
        <v>366</v>
      </c>
    </row>
    <row r="26" spans="1:5" x14ac:dyDescent="0.25">
      <c r="A26" s="169" t="s">
        <v>138</v>
      </c>
      <c r="B26" s="473">
        <v>64</v>
      </c>
      <c r="C26" s="473">
        <v>88</v>
      </c>
      <c r="D26" s="473" t="s">
        <v>361</v>
      </c>
      <c r="E26" s="304">
        <v>152</v>
      </c>
    </row>
    <row r="27" spans="1:5" x14ac:dyDescent="0.25">
      <c r="A27" s="169" t="s">
        <v>139</v>
      </c>
      <c r="B27" s="473">
        <v>251</v>
      </c>
      <c r="C27" s="473">
        <v>474</v>
      </c>
      <c r="D27" s="473" t="s">
        <v>361</v>
      </c>
      <c r="E27" s="304">
        <v>725</v>
      </c>
    </row>
    <row r="28" spans="1:5" x14ac:dyDescent="0.25">
      <c r="A28" s="169" t="s">
        <v>140</v>
      </c>
      <c r="B28" s="473">
        <v>760</v>
      </c>
      <c r="C28" s="473">
        <v>1354</v>
      </c>
      <c r="D28" s="473" t="s">
        <v>361</v>
      </c>
      <c r="E28" s="304">
        <v>2114</v>
      </c>
    </row>
    <row r="29" spans="1:5" x14ac:dyDescent="0.25">
      <c r="A29" s="169" t="s">
        <v>141</v>
      </c>
      <c r="B29" s="473">
        <v>25</v>
      </c>
      <c r="C29" s="473">
        <v>58</v>
      </c>
      <c r="D29" s="473" t="s">
        <v>361</v>
      </c>
      <c r="E29" s="304">
        <v>83</v>
      </c>
    </row>
    <row r="30" spans="1:5" x14ac:dyDescent="0.25">
      <c r="A30" s="169" t="s">
        <v>142</v>
      </c>
      <c r="B30" s="473">
        <v>321</v>
      </c>
      <c r="C30" s="473">
        <v>430</v>
      </c>
      <c r="D30" s="473" t="s">
        <v>361</v>
      </c>
      <c r="E30" s="304">
        <v>751</v>
      </c>
    </row>
    <row r="31" spans="1:5" x14ac:dyDescent="0.25">
      <c r="A31" s="169" t="s">
        <v>143</v>
      </c>
      <c r="B31" s="473">
        <v>363</v>
      </c>
      <c r="C31" s="473">
        <v>599</v>
      </c>
      <c r="D31" s="473" t="s">
        <v>361</v>
      </c>
      <c r="E31" s="304">
        <v>962</v>
      </c>
    </row>
    <row r="32" spans="1:5" x14ac:dyDescent="0.25">
      <c r="A32" s="169" t="s">
        <v>144</v>
      </c>
      <c r="B32" s="473">
        <v>286</v>
      </c>
      <c r="C32" s="473">
        <v>311</v>
      </c>
      <c r="D32" s="473" t="s">
        <v>361</v>
      </c>
      <c r="E32" s="304">
        <v>597</v>
      </c>
    </row>
    <row r="33" spans="1:5" x14ac:dyDescent="0.25">
      <c r="A33" s="169" t="s">
        <v>145</v>
      </c>
      <c r="B33" s="473">
        <v>47</v>
      </c>
      <c r="C33" s="473">
        <v>124</v>
      </c>
      <c r="D33" s="473" t="s">
        <v>361</v>
      </c>
      <c r="E33" s="304">
        <v>171</v>
      </c>
    </row>
    <row r="34" spans="1:5" x14ac:dyDescent="0.25">
      <c r="A34" s="169" t="s">
        <v>146</v>
      </c>
      <c r="B34" s="473">
        <v>193</v>
      </c>
      <c r="C34" s="473">
        <v>315</v>
      </c>
      <c r="D34" s="473" t="s">
        <v>361</v>
      </c>
      <c r="E34" s="304">
        <v>508</v>
      </c>
    </row>
    <row r="35" spans="1:5" x14ac:dyDescent="0.25">
      <c r="A35" s="169" t="s">
        <v>147</v>
      </c>
      <c r="B35" s="473">
        <v>594</v>
      </c>
      <c r="C35" s="473">
        <v>1094</v>
      </c>
      <c r="D35" s="473" t="s">
        <v>361</v>
      </c>
      <c r="E35" s="304">
        <v>1688</v>
      </c>
    </row>
    <row r="36" spans="1:5" x14ac:dyDescent="0.25">
      <c r="A36" s="169" t="s">
        <v>148</v>
      </c>
      <c r="B36" s="473">
        <v>124</v>
      </c>
      <c r="C36" s="473">
        <v>246</v>
      </c>
      <c r="D36" s="473" t="s">
        <v>361</v>
      </c>
      <c r="E36" s="304">
        <v>370</v>
      </c>
    </row>
    <row r="37" spans="1:5" x14ac:dyDescent="0.25">
      <c r="A37" s="169" t="s">
        <v>149</v>
      </c>
      <c r="B37" s="473">
        <v>208</v>
      </c>
      <c r="C37" s="473">
        <v>274</v>
      </c>
      <c r="D37" s="473" t="s">
        <v>361</v>
      </c>
      <c r="E37" s="304">
        <v>482</v>
      </c>
    </row>
    <row r="38" spans="1:5" x14ac:dyDescent="0.25">
      <c r="A38" s="169" t="s">
        <v>150</v>
      </c>
      <c r="B38" s="473">
        <v>344</v>
      </c>
      <c r="C38" s="473">
        <v>633</v>
      </c>
      <c r="D38" s="473" t="s">
        <v>361</v>
      </c>
      <c r="E38" s="304">
        <v>977</v>
      </c>
    </row>
    <row r="39" spans="1:5" x14ac:dyDescent="0.25">
      <c r="A39" s="169" t="s">
        <v>386</v>
      </c>
      <c r="B39" s="473">
        <v>12</v>
      </c>
      <c r="C39" s="473">
        <v>92</v>
      </c>
      <c r="D39" s="473" t="s">
        <v>361</v>
      </c>
      <c r="E39" s="309">
        <v>104</v>
      </c>
    </row>
    <row r="40" spans="1:5" ht="15.75" thickBot="1" x14ac:dyDescent="0.3">
      <c r="A40" s="172" t="s">
        <v>152</v>
      </c>
      <c r="B40" s="474" t="s">
        <v>361</v>
      </c>
      <c r="C40" s="474" t="s">
        <v>361</v>
      </c>
      <c r="D40" s="476">
        <v>141</v>
      </c>
      <c r="E40" s="479">
        <v>141</v>
      </c>
    </row>
    <row r="41" spans="1:5" ht="15.75" thickBot="1" x14ac:dyDescent="0.3">
      <c r="A41" s="211" t="s">
        <v>90</v>
      </c>
      <c r="B41" s="475">
        <v>9812</v>
      </c>
      <c r="C41" s="475">
        <v>15448</v>
      </c>
      <c r="D41" s="477">
        <v>141</v>
      </c>
      <c r="E41" s="480">
        <v>25401</v>
      </c>
    </row>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215D-CAE7-4AEE-9D1E-48DB1F4ABBDE}">
  <dimension ref="A1:L20"/>
  <sheetViews>
    <sheetView zoomScale="90" zoomScaleNormal="90" workbookViewId="0">
      <selection activeCell="A20" sqref="A20"/>
    </sheetView>
  </sheetViews>
  <sheetFormatPr defaultColWidth="8.7109375" defaultRowHeight="15" x14ac:dyDescent="0.25"/>
  <cols>
    <col min="1" max="1" width="13.7109375" style="166" bestFit="1" customWidth="1"/>
    <col min="2" max="2" width="12.7109375" style="166" customWidth="1"/>
    <col min="3" max="4" width="18.28515625" style="166" customWidth="1"/>
    <col min="5" max="6" width="18.42578125" style="166" customWidth="1"/>
    <col min="7" max="8" width="18.28515625" style="166" customWidth="1"/>
    <col min="9" max="9" width="18.7109375" style="166" customWidth="1"/>
    <col min="10" max="11" width="18.5703125" style="166" customWidth="1"/>
    <col min="12" max="12" width="18.28515625" style="166" customWidth="1"/>
    <col min="13" max="16384" width="8.7109375" style="166"/>
  </cols>
  <sheetData>
    <row r="1" spans="1:12" x14ac:dyDescent="0.25">
      <c r="A1" s="6" t="s">
        <v>84</v>
      </c>
    </row>
    <row r="2" spans="1:12" x14ac:dyDescent="0.25">
      <c r="A2" s="6" t="s">
        <v>45</v>
      </c>
    </row>
    <row r="3" spans="1:12" x14ac:dyDescent="0.25">
      <c r="A3" s="6"/>
    </row>
    <row r="4" spans="1:12" x14ac:dyDescent="0.25">
      <c r="A4" s="7" t="s">
        <v>5</v>
      </c>
    </row>
    <row r="5" spans="1:12" ht="15.75" thickBot="1" x14ac:dyDescent="0.3"/>
    <row r="6" spans="1:12" s="324" customFormat="1" ht="43.9" customHeight="1" thickTop="1" thickBot="1" x14ac:dyDescent="0.3">
      <c r="A6" s="427"/>
      <c r="B6" s="428" t="s">
        <v>387</v>
      </c>
      <c r="C6" s="429" t="s">
        <v>388</v>
      </c>
      <c r="D6" s="429" t="s">
        <v>389</v>
      </c>
      <c r="E6" s="429" t="s">
        <v>390</v>
      </c>
      <c r="F6" s="429" t="s">
        <v>389</v>
      </c>
      <c r="G6" s="429" t="s">
        <v>391</v>
      </c>
      <c r="H6" s="429" t="s">
        <v>389</v>
      </c>
      <c r="I6" s="429" t="s">
        <v>392</v>
      </c>
      <c r="J6" s="429" t="s">
        <v>389</v>
      </c>
      <c r="K6" s="429" t="s">
        <v>393</v>
      </c>
      <c r="L6" s="429" t="s">
        <v>389</v>
      </c>
    </row>
    <row r="7" spans="1:12" x14ac:dyDescent="0.25">
      <c r="A7" s="283" t="s">
        <v>394</v>
      </c>
      <c r="B7" s="184">
        <v>1</v>
      </c>
      <c r="C7" s="188">
        <v>3301</v>
      </c>
      <c r="D7" s="213">
        <v>0.123</v>
      </c>
      <c r="E7" s="188">
        <v>3148</v>
      </c>
      <c r="F7" s="213">
        <v>0.11700000000000001</v>
      </c>
      <c r="G7" s="188">
        <v>3242</v>
      </c>
      <c r="H7" s="213">
        <v>0.11700000000000001</v>
      </c>
      <c r="I7" s="188">
        <v>1999</v>
      </c>
      <c r="J7" s="213">
        <v>0.108</v>
      </c>
      <c r="K7" s="10">
        <v>2866</v>
      </c>
      <c r="L7" s="426">
        <v>0.11441117764471058</v>
      </c>
    </row>
    <row r="8" spans="1:12" x14ac:dyDescent="0.25">
      <c r="A8" s="214"/>
      <c r="B8" s="184">
        <v>2</v>
      </c>
      <c r="C8" s="188">
        <v>3350</v>
      </c>
      <c r="D8" s="213">
        <v>0.124</v>
      </c>
      <c r="E8" s="188">
        <v>3389</v>
      </c>
      <c r="F8" s="213">
        <v>0.126</v>
      </c>
      <c r="G8" s="188">
        <v>3415</v>
      </c>
      <c r="H8" s="213">
        <v>0.123</v>
      </c>
      <c r="I8" s="188">
        <v>2177</v>
      </c>
      <c r="J8" s="213">
        <v>0.11799999999999999</v>
      </c>
      <c r="K8" s="10">
        <v>3071</v>
      </c>
      <c r="L8" s="311">
        <v>0.12259481037924151</v>
      </c>
    </row>
    <row r="9" spans="1:12" x14ac:dyDescent="0.25">
      <c r="A9" s="214"/>
      <c r="B9" s="184">
        <v>3</v>
      </c>
      <c r="C9" s="188">
        <v>3227</v>
      </c>
      <c r="D9" s="213">
        <v>0.12</v>
      </c>
      <c r="E9" s="188">
        <v>3155</v>
      </c>
      <c r="F9" s="213">
        <v>0.11700000000000001</v>
      </c>
      <c r="G9" s="188">
        <v>3282</v>
      </c>
      <c r="H9" s="213">
        <v>0.11799999999999999</v>
      </c>
      <c r="I9" s="188">
        <v>2112</v>
      </c>
      <c r="J9" s="213">
        <v>0.114</v>
      </c>
      <c r="K9" s="10">
        <v>2948</v>
      </c>
      <c r="L9" s="311">
        <v>0.11768463073852295</v>
      </c>
    </row>
    <row r="10" spans="1:12" x14ac:dyDescent="0.25">
      <c r="A10" s="214"/>
      <c r="B10" s="184">
        <v>4</v>
      </c>
      <c r="C10" s="188">
        <v>3061</v>
      </c>
      <c r="D10" s="213">
        <v>0.114</v>
      </c>
      <c r="E10" s="188">
        <v>2981</v>
      </c>
      <c r="F10" s="213">
        <v>0.111</v>
      </c>
      <c r="G10" s="188">
        <v>3124</v>
      </c>
      <c r="H10" s="213">
        <v>0.113</v>
      </c>
      <c r="I10" s="188">
        <v>2170</v>
      </c>
      <c r="J10" s="213">
        <v>0.11700000000000001</v>
      </c>
      <c r="K10" s="10">
        <v>2832</v>
      </c>
      <c r="L10" s="311">
        <v>0.11305389221556886</v>
      </c>
    </row>
    <row r="11" spans="1:12" x14ac:dyDescent="0.25">
      <c r="A11" s="214"/>
      <c r="B11" s="184">
        <v>5</v>
      </c>
      <c r="C11" s="188">
        <v>2854</v>
      </c>
      <c r="D11" s="213">
        <v>0.106</v>
      </c>
      <c r="E11" s="188">
        <v>2820</v>
      </c>
      <c r="F11" s="213">
        <v>0.105</v>
      </c>
      <c r="G11" s="188">
        <v>2881</v>
      </c>
      <c r="H11" s="213">
        <v>0.104</v>
      </c>
      <c r="I11" s="188">
        <v>1961</v>
      </c>
      <c r="J11" s="213">
        <v>0.106</v>
      </c>
      <c r="K11" s="10">
        <v>2548</v>
      </c>
      <c r="L11" s="311">
        <v>0.10171656686626747</v>
      </c>
    </row>
    <row r="12" spans="1:12" x14ac:dyDescent="0.25">
      <c r="A12" s="214"/>
      <c r="B12" s="184">
        <v>6</v>
      </c>
      <c r="C12" s="188">
        <v>2625</v>
      </c>
      <c r="D12" s="213">
        <v>9.8000000000000004E-2</v>
      </c>
      <c r="E12" s="188">
        <v>2715</v>
      </c>
      <c r="F12" s="213">
        <v>0.10100000000000001</v>
      </c>
      <c r="G12" s="188">
        <v>2717</v>
      </c>
      <c r="H12" s="213">
        <v>9.8000000000000004E-2</v>
      </c>
      <c r="I12" s="188">
        <v>1840</v>
      </c>
      <c r="J12" s="213">
        <v>9.9000000000000005E-2</v>
      </c>
      <c r="K12" s="10">
        <v>2472</v>
      </c>
      <c r="L12" s="311">
        <v>9.8682634730538926E-2</v>
      </c>
    </row>
    <row r="13" spans="1:12" x14ac:dyDescent="0.25">
      <c r="A13" s="214"/>
      <c r="B13" s="184">
        <v>7</v>
      </c>
      <c r="C13" s="188">
        <v>2545</v>
      </c>
      <c r="D13" s="213">
        <v>9.5000000000000001E-2</v>
      </c>
      <c r="E13" s="188">
        <v>2575</v>
      </c>
      <c r="F13" s="213">
        <v>9.6000000000000002E-2</v>
      </c>
      <c r="G13" s="188">
        <v>2713</v>
      </c>
      <c r="H13" s="213">
        <v>9.8000000000000004E-2</v>
      </c>
      <c r="I13" s="188">
        <v>1817</v>
      </c>
      <c r="J13" s="213">
        <v>9.8000000000000004E-2</v>
      </c>
      <c r="K13" s="10">
        <v>2389</v>
      </c>
      <c r="L13" s="311">
        <v>9.5369261477045913E-2</v>
      </c>
    </row>
    <row r="14" spans="1:12" x14ac:dyDescent="0.25">
      <c r="A14" s="214"/>
      <c r="B14" s="184">
        <v>8</v>
      </c>
      <c r="C14" s="188">
        <v>2364</v>
      </c>
      <c r="D14" s="213">
        <v>8.7999999999999995E-2</v>
      </c>
      <c r="E14" s="188">
        <v>2397</v>
      </c>
      <c r="F14" s="213">
        <v>8.8999999999999996E-2</v>
      </c>
      <c r="G14" s="188">
        <v>2584</v>
      </c>
      <c r="H14" s="213">
        <v>9.2999999999999999E-2</v>
      </c>
      <c r="I14" s="188">
        <v>1858</v>
      </c>
      <c r="J14" s="213">
        <v>0.1</v>
      </c>
      <c r="K14" s="10">
        <v>2436</v>
      </c>
      <c r="L14" s="311">
        <v>9.7245508982035933E-2</v>
      </c>
    </row>
    <row r="15" spans="1:12" x14ac:dyDescent="0.25">
      <c r="A15" s="214"/>
      <c r="B15" s="184">
        <v>9</v>
      </c>
      <c r="C15" s="188">
        <v>2156</v>
      </c>
      <c r="D15" s="213">
        <v>0.08</v>
      </c>
      <c r="E15" s="188">
        <v>2080</v>
      </c>
      <c r="F15" s="213">
        <v>7.6999999999999999E-2</v>
      </c>
      <c r="G15" s="188">
        <v>2239</v>
      </c>
      <c r="H15" s="213">
        <v>8.1000000000000003E-2</v>
      </c>
      <c r="I15" s="188">
        <v>1555</v>
      </c>
      <c r="J15" s="213">
        <v>8.4000000000000005E-2</v>
      </c>
      <c r="K15" s="10">
        <v>2106</v>
      </c>
      <c r="L15" s="311">
        <v>8.4071856287425153E-2</v>
      </c>
    </row>
    <row r="16" spans="1:12" ht="15.75" thickBot="1" x14ac:dyDescent="0.3">
      <c r="A16" s="193" t="s">
        <v>395</v>
      </c>
      <c r="B16" s="189">
        <v>10</v>
      </c>
      <c r="C16" s="192">
        <v>1430</v>
      </c>
      <c r="D16" s="215">
        <v>5.2999999999999999E-2</v>
      </c>
      <c r="E16" s="188">
        <v>1598</v>
      </c>
      <c r="F16" s="213">
        <v>5.8999999999999997E-2</v>
      </c>
      <c r="G16" s="192">
        <v>1561</v>
      </c>
      <c r="H16" s="215">
        <v>5.6000000000000001E-2</v>
      </c>
      <c r="I16" s="192">
        <v>1028</v>
      </c>
      <c r="J16" s="215">
        <v>5.6000000000000001E-2</v>
      </c>
      <c r="K16" s="10">
        <v>1382</v>
      </c>
      <c r="L16" s="312">
        <v>5.5E-2</v>
      </c>
    </row>
    <row r="17" spans="1:12" ht="15.75" thickTop="1" x14ac:dyDescent="0.25">
      <c r="A17" s="214"/>
      <c r="B17" s="184" t="s">
        <v>316</v>
      </c>
      <c r="C17" s="188">
        <v>26913</v>
      </c>
      <c r="D17" s="213">
        <v>0.99099999999999999</v>
      </c>
      <c r="E17" s="216">
        <v>26858</v>
      </c>
      <c r="F17" s="217">
        <v>0.98499999999999999</v>
      </c>
      <c r="G17" s="188">
        <v>27758</v>
      </c>
      <c r="H17" s="213">
        <v>0.996</v>
      </c>
      <c r="I17" s="188">
        <v>18517</v>
      </c>
      <c r="J17" s="213">
        <v>0.99299999999999999</v>
      </c>
      <c r="K17" s="310">
        <v>25050</v>
      </c>
      <c r="L17" s="315">
        <v>0.98599999999999999</v>
      </c>
    </row>
    <row r="18" spans="1:12" ht="15.75" thickBot="1" x14ac:dyDescent="0.3">
      <c r="A18" s="218"/>
      <c r="B18" s="189" t="s">
        <v>396</v>
      </c>
      <c r="C18" s="207">
        <v>232</v>
      </c>
      <c r="D18" s="215">
        <v>8.9999999999999993E-3</v>
      </c>
      <c r="E18" s="207">
        <v>412</v>
      </c>
      <c r="F18" s="215">
        <v>1.4999999999999999E-2</v>
      </c>
      <c r="G18" s="207">
        <v>117</v>
      </c>
      <c r="H18" s="215">
        <v>4.0000000000000001E-3</v>
      </c>
      <c r="I18" s="207">
        <v>138</v>
      </c>
      <c r="J18" s="215">
        <v>7.0000000000000001E-3</v>
      </c>
      <c r="K18" s="313">
        <v>351</v>
      </c>
      <c r="L18" s="315">
        <v>1.4E-2</v>
      </c>
    </row>
    <row r="19" spans="1:12" ht="16.5" thickTop="1" thickBot="1" x14ac:dyDescent="0.3">
      <c r="A19" s="193"/>
      <c r="B19" s="193" t="s">
        <v>90</v>
      </c>
      <c r="C19" s="196">
        <v>27145</v>
      </c>
      <c r="D19" s="219">
        <v>1</v>
      </c>
      <c r="E19" s="196">
        <v>27270</v>
      </c>
      <c r="F19" s="219">
        <v>1</v>
      </c>
      <c r="G19" s="196">
        <v>27875</v>
      </c>
      <c r="H19" s="219">
        <v>1</v>
      </c>
      <c r="I19" s="196">
        <v>18655</v>
      </c>
      <c r="J19" s="219">
        <v>1</v>
      </c>
      <c r="K19" s="314">
        <v>25401</v>
      </c>
      <c r="L19" s="316">
        <v>1</v>
      </c>
    </row>
    <row r="20" spans="1:12" ht="15.75" thickTop="1" x14ac:dyDescent="0.25">
      <c r="A20" s="169"/>
      <c r="K20" s="212"/>
      <c r="L20" s="212"/>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70A8-F6F0-4127-B6E5-0A0966A348CB}">
  <dimension ref="A1:E14"/>
  <sheetViews>
    <sheetView zoomScale="90" zoomScaleNormal="90" workbookViewId="0">
      <selection activeCell="G37" sqref="G37"/>
    </sheetView>
  </sheetViews>
  <sheetFormatPr defaultColWidth="8.7109375" defaultRowHeight="15" x14ac:dyDescent="0.25"/>
  <cols>
    <col min="1" max="1" width="34.42578125" style="166" bestFit="1" customWidth="1"/>
    <col min="2" max="16384" width="8.7109375" style="166"/>
  </cols>
  <sheetData>
    <row r="1" spans="1:5" x14ac:dyDescent="0.25">
      <c r="A1" s="220" t="s">
        <v>84</v>
      </c>
    </row>
    <row r="2" spans="1:5" x14ac:dyDescent="0.25">
      <c r="A2" s="220" t="s">
        <v>46</v>
      </c>
    </row>
    <row r="3" spans="1:5" x14ac:dyDescent="0.25">
      <c r="A3" s="220"/>
    </row>
    <row r="4" spans="1:5" x14ac:dyDescent="0.25">
      <c r="A4" s="221" t="s">
        <v>5</v>
      </c>
    </row>
    <row r="5" spans="1:5" ht="15.75" thickBot="1" x14ac:dyDescent="0.3"/>
    <row r="6" spans="1:5" s="324" customFormat="1" ht="16.5" thickTop="1" thickBot="1" x14ac:dyDescent="0.3">
      <c r="A6" s="405" t="s">
        <v>397</v>
      </c>
      <c r="B6" s="405" t="s">
        <v>111</v>
      </c>
      <c r="C6" s="405" t="s">
        <v>112</v>
      </c>
      <c r="D6" s="405" t="s">
        <v>113</v>
      </c>
      <c r="E6" s="405" t="s">
        <v>90</v>
      </c>
    </row>
    <row r="7" spans="1:5" ht="15.75" thickTop="1" x14ac:dyDescent="0.25">
      <c r="A7" s="169" t="s">
        <v>398</v>
      </c>
      <c r="B7" s="225">
        <v>7055</v>
      </c>
      <c r="C7" s="225">
        <v>2528</v>
      </c>
      <c r="D7" s="225">
        <v>2246</v>
      </c>
      <c r="E7" s="347">
        <v>11829</v>
      </c>
    </row>
    <row r="8" spans="1:5" x14ac:dyDescent="0.25">
      <c r="A8" s="169" t="s">
        <v>399</v>
      </c>
      <c r="B8" s="225">
        <v>537</v>
      </c>
      <c r="C8" s="225">
        <v>394</v>
      </c>
      <c r="D8" s="225">
        <v>531</v>
      </c>
      <c r="E8" s="347">
        <v>1462</v>
      </c>
    </row>
    <row r="9" spans="1:5" x14ac:dyDescent="0.25">
      <c r="A9" s="169" t="s">
        <v>400</v>
      </c>
      <c r="B9" s="225">
        <v>390</v>
      </c>
      <c r="C9" s="225">
        <v>361</v>
      </c>
      <c r="D9" s="225">
        <v>625</v>
      </c>
      <c r="E9" s="347">
        <v>1376</v>
      </c>
    </row>
    <row r="10" spans="1:5" ht="15.75" thickBot="1" x14ac:dyDescent="0.3">
      <c r="A10" s="209" t="s">
        <v>401</v>
      </c>
      <c r="B10" s="349">
        <v>855</v>
      </c>
      <c r="C10" s="349">
        <v>1721</v>
      </c>
      <c r="D10" s="349">
        <v>6927</v>
      </c>
      <c r="E10" s="351">
        <v>9503</v>
      </c>
    </row>
    <row r="11" spans="1:5" ht="15.75" thickTop="1" x14ac:dyDescent="0.25">
      <c r="A11" s="169" t="s">
        <v>316</v>
      </c>
      <c r="B11" s="341">
        <v>8837</v>
      </c>
      <c r="C11" s="341">
        <v>5004</v>
      </c>
      <c r="D11" s="341">
        <v>10329</v>
      </c>
      <c r="E11" s="341">
        <v>24170</v>
      </c>
    </row>
    <row r="12" spans="1:5" ht="15.75" thickBot="1" x14ac:dyDescent="0.3">
      <c r="A12" s="209" t="s">
        <v>396</v>
      </c>
      <c r="B12" s="349">
        <v>617</v>
      </c>
      <c r="C12" s="349">
        <v>226</v>
      </c>
      <c r="D12" s="349">
        <v>388</v>
      </c>
      <c r="E12" s="351">
        <v>1231</v>
      </c>
    </row>
    <row r="13" spans="1:5" ht="16.5" thickTop="1" thickBot="1" x14ac:dyDescent="0.3">
      <c r="A13" s="210" t="s">
        <v>90</v>
      </c>
      <c r="B13" s="350">
        <v>9454</v>
      </c>
      <c r="C13" s="350">
        <v>5230</v>
      </c>
      <c r="D13" s="350">
        <v>10717</v>
      </c>
      <c r="E13" s="350">
        <v>25401</v>
      </c>
    </row>
    <row r="14" spans="1:5" ht="15.75" thickTop="1" x14ac:dyDescent="0.25"/>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9ADA-8680-4011-AD9A-CA3BEC82B521}">
  <dimension ref="A1:J14"/>
  <sheetViews>
    <sheetView zoomScale="90" zoomScaleNormal="90" workbookViewId="0">
      <selection activeCell="D22" sqref="D22"/>
    </sheetView>
  </sheetViews>
  <sheetFormatPr defaultColWidth="8.7109375" defaultRowHeight="15" x14ac:dyDescent="0.25"/>
  <cols>
    <col min="1" max="1" width="34.42578125" style="166" bestFit="1" customWidth="1"/>
    <col min="2" max="16384" width="8.7109375" style="166"/>
  </cols>
  <sheetData>
    <row r="1" spans="1:10" x14ac:dyDescent="0.25">
      <c r="A1" s="220" t="s">
        <v>84</v>
      </c>
    </row>
    <row r="2" spans="1:10" x14ac:dyDescent="0.25">
      <c r="A2" s="220" t="s">
        <v>47</v>
      </c>
    </row>
    <row r="3" spans="1:10" x14ac:dyDescent="0.25">
      <c r="A3" s="220"/>
    </row>
    <row r="4" spans="1:10" x14ac:dyDescent="0.25">
      <c r="A4" s="221" t="s">
        <v>5</v>
      </c>
    </row>
    <row r="5" spans="1:10" ht="15.75" thickBot="1" x14ac:dyDescent="0.3"/>
    <row r="6" spans="1:10" s="324" customFormat="1" ht="16.5" thickTop="1" thickBot="1" x14ac:dyDescent="0.3">
      <c r="A6" s="405" t="s">
        <v>397</v>
      </c>
      <c r="B6" s="405" t="s">
        <v>318</v>
      </c>
      <c r="C6" s="405" t="s">
        <v>319</v>
      </c>
      <c r="D6" s="405" t="s">
        <v>320</v>
      </c>
      <c r="E6" s="405" t="s">
        <v>321</v>
      </c>
      <c r="F6" s="405" t="s">
        <v>322</v>
      </c>
      <c r="G6" s="415" t="s">
        <v>323</v>
      </c>
      <c r="H6" s="415" t="s">
        <v>325</v>
      </c>
      <c r="I6" s="405" t="s">
        <v>326</v>
      </c>
      <c r="J6" s="405" t="s">
        <v>90</v>
      </c>
    </row>
    <row r="7" spans="1:10" ht="15.75" thickTop="1" x14ac:dyDescent="0.25">
      <c r="A7" s="169" t="s">
        <v>398</v>
      </c>
      <c r="B7" s="353">
        <v>2715</v>
      </c>
      <c r="C7" s="353">
        <v>5036</v>
      </c>
      <c r="D7" s="353">
        <v>3682</v>
      </c>
      <c r="E7" s="353">
        <v>221</v>
      </c>
      <c r="F7" s="353" t="s">
        <v>98</v>
      </c>
      <c r="G7" s="353" t="s">
        <v>98</v>
      </c>
      <c r="H7" s="353">
        <v>40</v>
      </c>
      <c r="I7" s="353" t="s">
        <v>98</v>
      </c>
      <c r="J7" s="417">
        <v>11829</v>
      </c>
    </row>
    <row r="8" spans="1:10" x14ac:dyDescent="0.25">
      <c r="A8" s="169" t="s">
        <v>399</v>
      </c>
      <c r="B8" s="353">
        <v>423</v>
      </c>
      <c r="C8" s="353">
        <v>523</v>
      </c>
      <c r="D8" s="353">
        <v>407</v>
      </c>
      <c r="E8" s="353">
        <v>62</v>
      </c>
      <c r="F8" s="353" t="s">
        <v>98</v>
      </c>
      <c r="G8" s="353" t="s">
        <v>98</v>
      </c>
      <c r="H8" s="353">
        <v>6</v>
      </c>
      <c r="I8" s="353" t="s">
        <v>361</v>
      </c>
      <c r="J8" s="417">
        <v>1462</v>
      </c>
    </row>
    <row r="9" spans="1:10" x14ac:dyDescent="0.25">
      <c r="A9" s="169" t="s">
        <v>400</v>
      </c>
      <c r="B9" s="353">
        <v>310</v>
      </c>
      <c r="C9" s="353">
        <v>505</v>
      </c>
      <c r="D9" s="353">
        <v>423</v>
      </c>
      <c r="E9" s="353">
        <v>71</v>
      </c>
      <c r="F9" s="353">
        <v>52</v>
      </c>
      <c r="G9" s="353">
        <v>7</v>
      </c>
      <c r="H9" s="353">
        <v>8</v>
      </c>
      <c r="I9" s="353" t="s">
        <v>361</v>
      </c>
      <c r="J9" s="417">
        <v>1376</v>
      </c>
    </row>
    <row r="10" spans="1:10" ht="15.75" thickBot="1" x14ac:dyDescent="0.3">
      <c r="A10" s="209" t="s">
        <v>402</v>
      </c>
      <c r="B10" s="354">
        <v>1582</v>
      </c>
      <c r="C10" s="354">
        <v>3430</v>
      </c>
      <c r="D10" s="354">
        <v>2876</v>
      </c>
      <c r="E10" s="354">
        <v>372</v>
      </c>
      <c r="F10" s="354">
        <v>969</v>
      </c>
      <c r="G10" s="354">
        <v>73</v>
      </c>
      <c r="H10" s="354">
        <v>201</v>
      </c>
      <c r="I10" s="354" t="s">
        <v>361</v>
      </c>
      <c r="J10" s="424">
        <v>9503</v>
      </c>
    </row>
    <row r="11" spans="1:10" ht="15.75" thickTop="1" x14ac:dyDescent="0.25">
      <c r="A11" s="169" t="s">
        <v>316</v>
      </c>
      <c r="B11" s="341">
        <v>5030</v>
      </c>
      <c r="C11" s="341">
        <v>9494</v>
      </c>
      <c r="D11" s="341">
        <v>7388</v>
      </c>
      <c r="E11" s="340">
        <v>726</v>
      </c>
      <c r="F11" s="341">
        <v>1188</v>
      </c>
      <c r="G11" s="407" t="s">
        <v>98</v>
      </c>
      <c r="H11" s="407" t="s">
        <v>98</v>
      </c>
      <c r="I11" s="340" t="s">
        <v>98</v>
      </c>
      <c r="J11" s="425">
        <v>24170</v>
      </c>
    </row>
    <row r="12" spans="1:10" ht="15.75" thickBot="1" x14ac:dyDescent="0.3">
      <c r="A12" s="209" t="s">
        <v>403</v>
      </c>
      <c r="B12" s="354">
        <v>231</v>
      </c>
      <c r="C12" s="354">
        <v>402</v>
      </c>
      <c r="D12" s="354">
        <v>553</v>
      </c>
      <c r="E12" s="354">
        <v>23</v>
      </c>
      <c r="F12" s="354">
        <v>18</v>
      </c>
      <c r="G12" s="354" t="s">
        <v>98</v>
      </c>
      <c r="H12" s="354" t="s">
        <v>98</v>
      </c>
      <c r="I12" s="354" t="s">
        <v>361</v>
      </c>
      <c r="J12" s="424">
        <v>1231</v>
      </c>
    </row>
    <row r="13" spans="1:10" ht="16.5" thickTop="1" thickBot="1" x14ac:dyDescent="0.3">
      <c r="A13" s="210" t="s">
        <v>90</v>
      </c>
      <c r="B13" s="418">
        <v>5261</v>
      </c>
      <c r="C13" s="418">
        <v>9896</v>
      </c>
      <c r="D13" s="418">
        <v>7941</v>
      </c>
      <c r="E13" s="418">
        <v>749</v>
      </c>
      <c r="F13" s="418">
        <v>1206</v>
      </c>
      <c r="G13" s="418" t="s">
        <v>98</v>
      </c>
      <c r="H13" s="418">
        <v>256</v>
      </c>
      <c r="I13" s="418" t="s">
        <v>98</v>
      </c>
      <c r="J13" s="418">
        <v>25401</v>
      </c>
    </row>
    <row r="14" spans="1:10" ht="15.75" thickTop="1" x14ac:dyDescent="0.25"/>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97DB-E9FE-4365-BE14-6A5F6AD361E6}">
  <dimension ref="A1:D24"/>
  <sheetViews>
    <sheetView zoomScale="90" zoomScaleNormal="90" workbookViewId="0">
      <selection activeCell="B7" sqref="B7:B23"/>
    </sheetView>
  </sheetViews>
  <sheetFormatPr defaultColWidth="8.7109375" defaultRowHeight="15" x14ac:dyDescent="0.25"/>
  <cols>
    <col min="1" max="1" width="40" style="178" customWidth="1"/>
    <col min="2" max="4" width="11.28515625" style="178" bestFit="1" customWidth="1"/>
    <col min="5" max="16384" width="8.7109375" style="178"/>
  </cols>
  <sheetData>
    <row r="1" spans="1:4" x14ac:dyDescent="0.25">
      <c r="A1" s="220" t="s">
        <v>84</v>
      </c>
    </row>
    <row r="2" spans="1:4" x14ac:dyDescent="0.25">
      <c r="A2" s="220" t="s">
        <v>404</v>
      </c>
    </row>
    <row r="3" spans="1:4" x14ac:dyDescent="0.25">
      <c r="A3" s="220"/>
    </row>
    <row r="4" spans="1:4" x14ac:dyDescent="0.25">
      <c r="A4" s="221" t="s">
        <v>5</v>
      </c>
    </row>
    <row r="5" spans="1:4" ht="15.75" thickBot="1" x14ac:dyDescent="0.3">
      <c r="A5" s="180"/>
      <c r="B5" s="180"/>
      <c r="C5" s="180"/>
      <c r="D5" s="180"/>
    </row>
    <row r="6" spans="1:4" ht="15.75" thickBot="1" x14ac:dyDescent="0.3">
      <c r="A6" s="181" t="s">
        <v>362</v>
      </c>
      <c r="B6" s="181" t="s">
        <v>355</v>
      </c>
      <c r="C6" s="181" t="s">
        <v>405</v>
      </c>
      <c r="D6" s="181" t="s">
        <v>357</v>
      </c>
    </row>
    <row r="7" spans="1:4" x14ac:dyDescent="0.25">
      <c r="A7" s="178" t="s">
        <v>181</v>
      </c>
      <c r="B7" s="334">
        <v>1527</v>
      </c>
      <c r="C7" s="225">
        <v>560</v>
      </c>
      <c r="D7" s="225">
        <v>974</v>
      </c>
    </row>
    <row r="8" spans="1:4" x14ac:dyDescent="0.25">
      <c r="A8" s="178" t="s">
        <v>211</v>
      </c>
      <c r="B8" s="178">
        <v>221</v>
      </c>
      <c r="C8" s="225">
        <v>145</v>
      </c>
      <c r="D8" s="225">
        <v>220</v>
      </c>
    </row>
    <row r="9" spans="1:4" x14ac:dyDescent="0.25">
      <c r="A9" s="178" t="s">
        <v>177</v>
      </c>
      <c r="B9" s="334">
        <v>1033</v>
      </c>
      <c r="C9" s="225">
        <v>473</v>
      </c>
      <c r="D9" s="225">
        <v>917</v>
      </c>
    </row>
    <row r="10" spans="1:4" x14ac:dyDescent="0.25">
      <c r="A10" s="178" t="s">
        <v>244</v>
      </c>
      <c r="B10" s="178">
        <v>24</v>
      </c>
      <c r="C10" s="225">
        <v>24</v>
      </c>
      <c r="D10" s="225">
        <v>28</v>
      </c>
    </row>
    <row r="11" spans="1:4" x14ac:dyDescent="0.25">
      <c r="A11" s="178" t="s">
        <v>188</v>
      </c>
      <c r="B11" s="334">
        <v>3189</v>
      </c>
      <c r="C11" s="225">
        <v>2495</v>
      </c>
      <c r="D11" s="225">
        <v>3530</v>
      </c>
    </row>
    <row r="12" spans="1:4" x14ac:dyDescent="0.25">
      <c r="A12" s="178" t="s">
        <v>195</v>
      </c>
      <c r="B12" s="178">
        <v>65</v>
      </c>
      <c r="C12" s="225">
        <v>25</v>
      </c>
      <c r="D12" s="225">
        <v>70</v>
      </c>
    </row>
    <row r="13" spans="1:4" x14ac:dyDescent="0.25">
      <c r="A13" s="178" t="s">
        <v>178</v>
      </c>
      <c r="B13" s="334">
        <v>1430</v>
      </c>
      <c r="C13" s="225">
        <v>950</v>
      </c>
      <c r="D13" s="225">
        <v>1264</v>
      </c>
    </row>
    <row r="14" spans="1:4" x14ac:dyDescent="0.25">
      <c r="A14" s="178" t="s">
        <v>168</v>
      </c>
      <c r="B14" s="178">
        <v>357</v>
      </c>
      <c r="C14" s="225">
        <v>160</v>
      </c>
      <c r="D14" s="225">
        <v>210</v>
      </c>
    </row>
    <row r="15" spans="1:4" x14ac:dyDescent="0.25">
      <c r="A15" s="178" t="s">
        <v>173</v>
      </c>
      <c r="B15" s="178">
        <v>359</v>
      </c>
      <c r="C15" s="225">
        <v>340</v>
      </c>
      <c r="D15" s="225">
        <v>362</v>
      </c>
    </row>
    <row r="16" spans="1:4" x14ac:dyDescent="0.25">
      <c r="A16" s="178" t="s">
        <v>232</v>
      </c>
      <c r="B16" s="334">
        <v>1717</v>
      </c>
      <c r="C16" s="225">
        <v>653</v>
      </c>
      <c r="D16" s="225">
        <v>1034</v>
      </c>
    </row>
    <row r="17" spans="1:4" x14ac:dyDescent="0.25">
      <c r="A17" s="178" t="s">
        <v>247</v>
      </c>
      <c r="B17" s="178">
        <v>167</v>
      </c>
      <c r="C17" s="225">
        <v>117</v>
      </c>
      <c r="D17" s="225">
        <v>133</v>
      </c>
    </row>
    <row r="18" spans="1:4" x14ac:dyDescent="0.25">
      <c r="A18" s="178" t="s">
        <v>221</v>
      </c>
      <c r="B18" s="178">
        <v>81</v>
      </c>
      <c r="C18" s="225">
        <v>49</v>
      </c>
      <c r="D18" s="225">
        <v>76</v>
      </c>
    </row>
    <row r="19" spans="1:4" x14ac:dyDescent="0.25">
      <c r="A19" s="178" t="s">
        <v>185</v>
      </c>
      <c r="B19" s="334">
        <v>1497</v>
      </c>
      <c r="C19" s="225">
        <v>1072</v>
      </c>
      <c r="D19" s="225">
        <v>1416</v>
      </c>
    </row>
    <row r="20" spans="1:4" x14ac:dyDescent="0.25">
      <c r="A20" s="178" t="s">
        <v>227</v>
      </c>
      <c r="B20" s="178">
        <v>599</v>
      </c>
      <c r="C20" s="225">
        <v>281</v>
      </c>
      <c r="D20" s="225">
        <v>586</v>
      </c>
    </row>
    <row r="21" spans="1:4" x14ac:dyDescent="0.25">
      <c r="A21" s="178" t="s">
        <v>200</v>
      </c>
      <c r="B21" s="334">
        <v>1471</v>
      </c>
      <c r="C21" s="225">
        <v>384</v>
      </c>
      <c r="D21" s="225">
        <v>631</v>
      </c>
    </row>
    <row r="22" spans="1:4" x14ac:dyDescent="0.25">
      <c r="A22" s="178" t="s">
        <v>170</v>
      </c>
      <c r="B22" s="334">
        <v>2891</v>
      </c>
      <c r="C22" s="225">
        <v>2434</v>
      </c>
      <c r="D22" s="225">
        <v>2851</v>
      </c>
    </row>
    <row r="23" spans="1:4" ht="15.75" thickBot="1" x14ac:dyDescent="0.3">
      <c r="A23" s="180" t="s">
        <v>219</v>
      </c>
      <c r="B23" s="180">
        <v>473</v>
      </c>
      <c r="C23" s="228">
        <v>272</v>
      </c>
      <c r="D23" s="228">
        <v>382</v>
      </c>
    </row>
    <row r="24" spans="1:4" ht="15.75" thickBot="1" x14ac:dyDescent="0.3">
      <c r="A24" s="181" t="s">
        <v>90</v>
      </c>
      <c r="B24" s="335">
        <v>17101</v>
      </c>
      <c r="C24" s="224">
        <v>10434</v>
      </c>
      <c r="D24" s="224">
        <v>14684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3528-B518-4327-ACE6-36C4D0E41062}">
  <dimension ref="A1:E26"/>
  <sheetViews>
    <sheetView zoomScale="90" zoomScaleNormal="90" workbookViewId="0">
      <selection activeCell="E36" sqref="E36"/>
    </sheetView>
  </sheetViews>
  <sheetFormatPr defaultColWidth="8.7109375" defaultRowHeight="15" x14ac:dyDescent="0.25"/>
  <cols>
    <col min="1" max="1" width="20.7109375" customWidth="1"/>
    <col min="2" max="3" width="14.7109375" customWidth="1"/>
    <col min="4" max="4" width="19.28515625" customWidth="1"/>
    <col min="5" max="5" width="14.7109375" customWidth="1"/>
  </cols>
  <sheetData>
    <row r="1" spans="1:5" x14ac:dyDescent="0.25">
      <c r="A1" s="482" t="s">
        <v>84</v>
      </c>
    </row>
    <row r="2" spans="1:5" x14ac:dyDescent="0.25">
      <c r="A2" s="482" t="s">
        <v>11</v>
      </c>
    </row>
    <row r="3" spans="1:5" x14ac:dyDescent="0.25">
      <c r="A3" s="29" t="s">
        <v>85</v>
      </c>
    </row>
    <row r="4" spans="1:5" x14ac:dyDescent="0.25">
      <c r="A4" s="29"/>
    </row>
    <row r="5" spans="1:5" x14ac:dyDescent="0.25">
      <c r="A5" s="29" t="s">
        <v>5</v>
      </c>
    </row>
    <row r="7" spans="1:5" s="323" customFormat="1" ht="30" x14ac:dyDescent="0.25">
      <c r="A7" s="488" t="s">
        <v>96</v>
      </c>
      <c r="B7" s="487" t="s">
        <v>87</v>
      </c>
      <c r="C7" s="487" t="s">
        <v>88</v>
      </c>
      <c r="D7" s="488" t="s">
        <v>97</v>
      </c>
      <c r="E7" s="487" t="s">
        <v>90</v>
      </c>
    </row>
    <row r="8" spans="1:5" x14ac:dyDescent="0.25">
      <c r="A8" s="484" t="s">
        <v>91</v>
      </c>
      <c r="B8" s="497">
        <v>3386</v>
      </c>
      <c r="C8" s="497">
        <v>6041</v>
      </c>
      <c r="D8" s="497">
        <v>27</v>
      </c>
      <c r="E8" s="498">
        <f>SUM(B8:D8)</f>
        <v>9454</v>
      </c>
    </row>
    <row r="9" spans="1:5" x14ac:dyDescent="0.25">
      <c r="A9" s="484" t="s">
        <v>92</v>
      </c>
      <c r="B9" s="497" t="s">
        <v>98</v>
      </c>
      <c r="C9" s="497">
        <v>5540</v>
      </c>
      <c r="D9" s="497" t="s">
        <v>98</v>
      </c>
      <c r="E9" s="498">
        <v>9299</v>
      </c>
    </row>
    <row r="10" spans="1:5" x14ac:dyDescent="0.25">
      <c r="A10" s="484" t="s">
        <v>93</v>
      </c>
      <c r="B10" s="497">
        <v>4213</v>
      </c>
      <c r="C10" s="497">
        <v>14745</v>
      </c>
      <c r="D10" s="497">
        <v>26</v>
      </c>
      <c r="E10" s="498">
        <f>SUM(B10:D10)</f>
        <v>18984</v>
      </c>
    </row>
    <row r="11" spans="1:5" x14ac:dyDescent="0.25">
      <c r="A11" s="484" t="s">
        <v>94</v>
      </c>
      <c r="B11" s="497" t="s">
        <v>98</v>
      </c>
      <c r="C11" s="497">
        <v>3721</v>
      </c>
      <c r="D11" s="497" t="s">
        <v>98</v>
      </c>
      <c r="E11" s="498">
        <v>6286</v>
      </c>
    </row>
    <row r="12" spans="1:5" x14ac:dyDescent="0.25">
      <c r="A12" s="484" t="s">
        <v>95</v>
      </c>
      <c r="B12" s="495">
        <f>68.2%</f>
        <v>0.68200000000000005</v>
      </c>
      <c r="C12" s="495">
        <f>C11/C9</f>
        <v>0.67166064981949458</v>
      </c>
      <c r="D12" s="495">
        <f>100%</f>
        <v>1</v>
      </c>
      <c r="E12" s="496">
        <f>E11/E9</f>
        <v>0.67598666523282069</v>
      </c>
    </row>
    <row r="14" spans="1:5" s="323" customFormat="1" ht="30" x14ac:dyDescent="0.25">
      <c r="A14" s="488" t="s">
        <v>99</v>
      </c>
      <c r="B14" s="487" t="s">
        <v>87</v>
      </c>
      <c r="C14" s="487" t="s">
        <v>88</v>
      </c>
      <c r="D14" s="488" t="s">
        <v>97</v>
      </c>
      <c r="E14" s="487" t="s">
        <v>90</v>
      </c>
    </row>
    <row r="15" spans="1:5" x14ac:dyDescent="0.25">
      <c r="A15" s="484" t="s">
        <v>91</v>
      </c>
      <c r="B15" s="497">
        <v>2292</v>
      </c>
      <c r="C15" s="497">
        <v>2906</v>
      </c>
      <c r="D15" s="497">
        <v>32</v>
      </c>
      <c r="E15" s="498">
        <f>SUM(B15:D15)</f>
        <v>5230</v>
      </c>
    </row>
    <row r="16" spans="1:5" x14ac:dyDescent="0.25">
      <c r="A16" s="484" t="s">
        <v>92</v>
      </c>
      <c r="B16" s="497">
        <v>2352</v>
      </c>
      <c r="C16" s="497">
        <v>2835</v>
      </c>
      <c r="D16" s="497">
        <v>10</v>
      </c>
      <c r="E16" s="498">
        <f>SUM(B16:D16)</f>
        <v>5197</v>
      </c>
    </row>
    <row r="17" spans="1:5" x14ac:dyDescent="0.25">
      <c r="A17" s="484" t="s">
        <v>93</v>
      </c>
      <c r="B17" s="497">
        <v>2585</v>
      </c>
      <c r="C17" s="497">
        <v>4957</v>
      </c>
      <c r="D17" s="497">
        <v>29</v>
      </c>
      <c r="E17" s="498">
        <f>SUM(B17:D17)</f>
        <v>7571</v>
      </c>
    </row>
    <row r="18" spans="1:5" x14ac:dyDescent="0.25">
      <c r="A18" s="484" t="s">
        <v>94</v>
      </c>
      <c r="B18" s="497">
        <v>1667</v>
      </c>
      <c r="C18" s="497">
        <v>1945</v>
      </c>
      <c r="D18" s="497">
        <v>5</v>
      </c>
      <c r="E18" s="498">
        <f>SUM(B18:D18)</f>
        <v>3617</v>
      </c>
    </row>
    <row r="19" spans="1:5" x14ac:dyDescent="0.25">
      <c r="A19" s="484" t="s">
        <v>95</v>
      </c>
      <c r="B19" s="495">
        <f>B18/B16</f>
        <v>0.7087585034013606</v>
      </c>
      <c r="C19" s="495">
        <f>C18/C16</f>
        <v>0.68606701940035275</v>
      </c>
      <c r="D19" s="495">
        <f>D18/D16</f>
        <v>0.5</v>
      </c>
      <c r="E19" s="496">
        <f>E18/E16</f>
        <v>0.69597844910525308</v>
      </c>
    </row>
    <row r="20" spans="1:5" x14ac:dyDescent="0.25">
      <c r="B20" s="490"/>
      <c r="C20" s="490"/>
      <c r="D20" s="490"/>
      <c r="E20" s="490"/>
    </row>
    <row r="21" spans="1:5" s="323" customFormat="1" ht="30" x14ac:dyDescent="0.25">
      <c r="A21" s="488" t="s">
        <v>100</v>
      </c>
      <c r="B21" s="487" t="s">
        <v>87</v>
      </c>
      <c r="C21" s="487" t="s">
        <v>88</v>
      </c>
      <c r="D21" s="488" t="s">
        <v>97</v>
      </c>
      <c r="E21" s="487" t="s">
        <v>90</v>
      </c>
    </row>
    <row r="22" spans="1:5" x14ac:dyDescent="0.25">
      <c r="A22" s="484" t="s">
        <v>91</v>
      </c>
      <c r="B22" s="497">
        <v>4134</v>
      </c>
      <c r="C22" s="497">
        <v>6501</v>
      </c>
      <c r="D22" s="497">
        <v>82</v>
      </c>
      <c r="E22" s="498">
        <f>SUM(B22:D22)</f>
        <v>10717</v>
      </c>
    </row>
    <row r="23" spans="1:5" x14ac:dyDescent="0.25">
      <c r="A23" s="484" t="s">
        <v>92</v>
      </c>
      <c r="B23" s="497" t="s">
        <v>98</v>
      </c>
      <c r="C23" s="497">
        <v>6511</v>
      </c>
      <c r="D23" s="497" t="s">
        <v>98</v>
      </c>
      <c r="E23" s="498">
        <v>10267</v>
      </c>
    </row>
    <row r="24" spans="1:5" x14ac:dyDescent="0.25">
      <c r="A24" s="484" t="s">
        <v>93</v>
      </c>
      <c r="B24" s="497">
        <v>4582</v>
      </c>
      <c r="C24" s="497">
        <v>7290</v>
      </c>
      <c r="D24" s="497">
        <v>77</v>
      </c>
      <c r="E24" s="498">
        <f>SUM(B24:D24)</f>
        <v>11949</v>
      </c>
    </row>
    <row r="25" spans="1:5" x14ac:dyDescent="0.25">
      <c r="A25" s="484" t="s">
        <v>94</v>
      </c>
      <c r="B25" s="497" t="s">
        <v>98</v>
      </c>
      <c r="C25" s="497">
        <v>5042</v>
      </c>
      <c r="D25" s="497" t="s">
        <v>98</v>
      </c>
      <c r="E25" s="498">
        <v>7872</v>
      </c>
    </row>
    <row r="26" spans="1:5" x14ac:dyDescent="0.25">
      <c r="A26" s="484" t="s">
        <v>95</v>
      </c>
      <c r="B26" s="495">
        <v>0.754</v>
      </c>
      <c r="C26" s="495">
        <f>C25/C23</f>
        <v>0.77438181538934114</v>
      </c>
      <c r="D26" s="495">
        <v>0.5</v>
      </c>
      <c r="E26" s="496">
        <f>E25/E23</f>
        <v>0.76672835297555275</v>
      </c>
    </row>
  </sheetData>
  <pageMargins left="0.7" right="0.7" top="0.75" bottom="0.75" header="0.3" footer="0.3"/>
  <ignoredErrors>
    <ignoredError sqref="D12" formula="1"/>
  </ignoredErrors>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7BFFD-E729-4BBB-8F94-F5DCACBA1DC4}">
  <dimension ref="A1:E41"/>
  <sheetViews>
    <sheetView zoomScale="90" zoomScaleNormal="90" workbookViewId="0">
      <selection activeCell="K35" sqref="K35"/>
    </sheetView>
  </sheetViews>
  <sheetFormatPr defaultColWidth="8.7109375" defaultRowHeight="15" x14ac:dyDescent="0.25"/>
  <cols>
    <col min="1" max="1" width="35.5703125" style="178" bestFit="1" customWidth="1"/>
    <col min="2" max="4" width="11.7109375" style="178" customWidth="1"/>
    <col min="5" max="16384" width="8.7109375" style="178"/>
  </cols>
  <sheetData>
    <row r="1" spans="1:4" x14ac:dyDescent="0.25">
      <c r="A1" s="220" t="s">
        <v>84</v>
      </c>
    </row>
    <row r="2" spans="1:4" x14ac:dyDescent="0.25">
      <c r="A2" s="220" t="s">
        <v>406</v>
      </c>
    </row>
    <row r="3" spans="1:4" x14ac:dyDescent="0.25">
      <c r="A3" s="220"/>
    </row>
    <row r="4" spans="1:4" x14ac:dyDescent="0.25">
      <c r="A4" s="221" t="s">
        <v>5</v>
      </c>
    </row>
    <row r="5" spans="1:4" ht="15.75" thickBot="1" x14ac:dyDescent="0.3">
      <c r="A5" s="180"/>
      <c r="B5" s="180"/>
      <c r="C5" s="180"/>
      <c r="D5" s="180"/>
    </row>
    <row r="6" spans="1:4" s="422" customFormat="1" ht="15.75" thickBot="1" x14ac:dyDescent="0.3">
      <c r="A6" s="322" t="s">
        <v>116</v>
      </c>
      <c r="B6" s="322" t="s">
        <v>355</v>
      </c>
      <c r="C6" s="322" t="s">
        <v>405</v>
      </c>
      <c r="D6" s="322" t="s">
        <v>357</v>
      </c>
    </row>
    <row r="7" spans="1:4" x14ac:dyDescent="0.25">
      <c r="A7" s="40" t="s">
        <v>119</v>
      </c>
      <c r="B7" s="40">
        <v>541</v>
      </c>
      <c r="C7" s="225">
        <v>261</v>
      </c>
      <c r="D7" s="225">
        <v>428</v>
      </c>
    </row>
    <row r="8" spans="1:4" x14ac:dyDescent="0.25">
      <c r="A8" s="40" t="s">
        <v>120</v>
      </c>
      <c r="B8" s="40">
        <v>791</v>
      </c>
      <c r="C8" s="225">
        <v>535</v>
      </c>
      <c r="D8" s="225">
        <v>679</v>
      </c>
    </row>
    <row r="9" spans="1:4" x14ac:dyDescent="0.25">
      <c r="A9" s="40" t="s">
        <v>121</v>
      </c>
      <c r="B9" s="40">
        <v>410</v>
      </c>
      <c r="C9" s="225">
        <v>262</v>
      </c>
      <c r="D9" s="225">
        <v>390</v>
      </c>
    </row>
    <row r="10" spans="1:4" x14ac:dyDescent="0.25">
      <c r="A10" s="40" t="s">
        <v>122</v>
      </c>
      <c r="B10" s="40">
        <v>231</v>
      </c>
      <c r="C10" s="225">
        <v>156</v>
      </c>
      <c r="D10" s="225">
        <v>163</v>
      </c>
    </row>
    <row r="11" spans="1:4" x14ac:dyDescent="0.25">
      <c r="A11" s="40" t="s">
        <v>123</v>
      </c>
      <c r="B11" s="40">
        <v>178</v>
      </c>
      <c r="C11" s="225">
        <v>117</v>
      </c>
      <c r="D11" s="225">
        <v>133</v>
      </c>
    </row>
    <row r="12" spans="1:4" x14ac:dyDescent="0.25">
      <c r="A12" s="40" t="s">
        <v>124</v>
      </c>
      <c r="B12" s="40">
        <v>381</v>
      </c>
      <c r="C12" s="225">
        <v>299</v>
      </c>
      <c r="D12" s="225">
        <v>348</v>
      </c>
    </row>
    <row r="13" spans="1:4" x14ac:dyDescent="0.25">
      <c r="A13" s="40" t="s">
        <v>125</v>
      </c>
      <c r="B13" s="40">
        <v>425</v>
      </c>
      <c r="C13" s="225">
        <v>282</v>
      </c>
      <c r="D13" s="225">
        <v>364</v>
      </c>
    </row>
    <row r="14" spans="1:4" x14ac:dyDescent="0.25">
      <c r="A14" s="40" t="s">
        <v>126</v>
      </c>
      <c r="B14" s="40">
        <v>371</v>
      </c>
      <c r="C14" s="225">
        <v>261</v>
      </c>
      <c r="D14" s="225">
        <v>389</v>
      </c>
    </row>
    <row r="15" spans="1:4" x14ac:dyDescent="0.25">
      <c r="A15" s="40" t="s">
        <v>127</v>
      </c>
      <c r="B15" s="40">
        <v>297</v>
      </c>
      <c r="C15" s="225">
        <v>165</v>
      </c>
      <c r="D15" s="225">
        <v>227</v>
      </c>
    </row>
    <row r="16" spans="1:4" x14ac:dyDescent="0.25">
      <c r="A16" s="40" t="s">
        <v>128</v>
      </c>
      <c r="B16" s="40">
        <v>410</v>
      </c>
      <c r="C16" s="225">
        <v>230</v>
      </c>
      <c r="D16" s="225">
        <v>362</v>
      </c>
    </row>
    <row r="17" spans="1:4" x14ac:dyDescent="0.25">
      <c r="A17" s="40" t="s">
        <v>129</v>
      </c>
      <c r="B17" s="40">
        <v>211</v>
      </c>
      <c r="C17" s="225">
        <v>131</v>
      </c>
      <c r="D17" s="225">
        <v>178</v>
      </c>
    </row>
    <row r="18" spans="1:4" x14ac:dyDescent="0.25">
      <c r="A18" s="40" t="s">
        <v>130</v>
      </c>
      <c r="B18" s="225">
        <v>1006</v>
      </c>
      <c r="C18" s="225">
        <v>662</v>
      </c>
      <c r="D18" s="225">
        <v>845</v>
      </c>
    </row>
    <row r="19" spans="1:4" x14ac:dyDescent="0.25">
      <c r="A19" s="40" t="s">
        <v>131</v>
      </c>
      <c r="B19" s="40">
        <v>632</v>
      </c>
      <c r="C19" s="225">
        <v>318</v>
      </c>
      <c r="D19" s="225">
        <v>517</v>
      </c>
    </row>
    <row r="20" spans="1:4" x14ac:dyDescent="0.25">
      <c r="A20" s="40" t="s">
        <v>132</v>
      </c>
      <c r="B20" s="225">
        <v>1074</v>
      </c>
      <c r="C20" s="225">
        <v>718</v>
      </c>
      <c r="D20" s="225">
        <v>1057</v>
      </c>
    </row>
    <row r="21" spans="1:4" x14ac:dyDescent="0.25">
      <c r="A21" s="40" t="s">
        <v>133</v>
      </c>
      <c r="B21" s="225">
        <v>1772</v>
      </c>
      <c r="C21" s="225">
        <v>994</v>
      </c>
      <c r="D21" s="225">
        <v>1516</v>
      </c>
    </row>
    <row r="22" spans="1:4" x14ac:dyDescent="0.25">
      <c r="A22" s="40" t="s">
        <v>134</v>
      </c>
      <c r="B22" s="40">
        <v>908</v>
      </c>
      <c r="C22" s="225">
        <v>639</v>
      </c>
      <c r="D22" s="225">
        <v>745</v>
      </c>
    </row>
    <row r="23" spans="1:4" x14ac:dyDescent="0.25">
      <c r="A23" s="40" t="s">
        <v>135</v>
      </c>
      <c r="B23" s="40">
        <v>222</v>
      </c>
      <c r="C23" s="225">
        <v>111</v>
      </c>
      <c r="D23" s="225">
        <v>230</v>
      </c>
    </row>
    <row r="24" spans="1:4" x14ac:dyDescent="0.25">
      <c r="A24" s="40" t="s">
        <v>136</v>
      </c>
      <c r="B24" s="40">
        <v>390</v>
      </c>
      <c r="C24" s="225">
        <v>235</v>
      </c>
      <c r="D24" s="225">
        <v>386</v>
      </c>
    </row>
    <row r="25" spans="1:4" x14ac:dyDescent="0.25">
      <c r="A25" s="40" t="s">
        <v>137</v>
      </c>
      <c r="B25" s="40">
        <v>278</v>
      </c>
      <c r="C25" s="225">
        <v>218</v>
      </c>
      <c r="D25" s="225">
        <v>200</v>
      </c>
    </row>
    <row r="26" spans="1:4" x14ac:dyDescent="0.25">
      <c r="A26" s="40" t="s">
        <v>138</v>
      </c>
      <c r="B26" s="40">
        <v>94</v>
      </c>
      <c r="C26" s="225">
        <v>48</v>
      </c>
      <c r="D26" s="225">
        <v>92</v>
      </c>
    </row>
    <row r="27" spans="1:4" x14ac:dyDescent="0.25">
      <c r="A27" s="40" t="s">
        <v>139</v>
      </c>
      <c r="B27" s="40">
        <v>450</v>
      </c>
      <c r="C27" s="225">
        <v>319</v>
      </c>
      <c r="D27" s="225">
        <v>400</v>
      </c>
    </row>
    <row r="28" spans="1:4" x14ac:dyDescent="0.25">
      <c r="A28" s="40" t="s">
        <v>140</v>
      </c>
      <c r="B28" s="225">
        <v>1414</v>
      </c>
      <c r="C28" s="225">
        <v>749</v>
      </c>
      <c r="D28" s="225">
        <v>1158</v>
      </c>
    </row>
    <row r="29" spans="1:4" x14ac:dyDescent="0.25">
      <c r="A29" s="40" t="s">
        <v>141</v>
      </c>
      <c r="B29" s="40">
        <v>76</v>
      </c>
      <c r="C29" s="225">
        <v>56</v>
      </c>
      <c r="D29" s="225">
        <v>53</v>
      </c>
    </row>
    <row r="30" spans="1:4" x14ac:dyDescent="0.25">
      <c r="A30" s="40" t="s">
        <v>142</v>
      </c>
      <c r="B30" s="40">
        <v>492</v>
      </c>
      <c r="C30" s="225">
        <v>341</v>
      </c>
      <c r="D30" s="225">
        <v>460</v>
      </c>
    </row>
    <row r="31" spans="1:4" x14ac:dyDescent="0.25">
      <c r="A31" s="40" t="s">
        <v>143</v>
      </c>
      <c r="B31" s="40">
        <v>701</v>
      </c>
      <c r="C31" s="225">
        <v>368</v>
      </c>
      <c r="D31" s="225">
        <v>551</v>
      </c>
    </row>
    <row r="32" spans="1:4" x14ac:dyDescent="0.25">
      <c r="A32" s="40" t="s">
        <v>144</v>
      </c>
      <c r="B32" s="40">
        <v>302</v>
      </c>
      <c r="C32" s="225">
        <v>201</v>
      </c>
      <c r="D32" s="225">
        <v>296</v>
      </c>
    </row>
    <row r="33" spans="1:5" x14ac:dyDescent="0.25">
      <c r="A33" s="40" t="s">
        <v>145</v>
      </c>
      <c r="B33" s="40">
        <v>135</v>
      </c>
      <c r="C33" s="225">
        <v>77</v>
      </c>
      <c r="D33" s="225">
        <v>102</v>
      </c>
    </row>
    <row r="34" spans="1:5" x14ac:dyDescent="0.25">
      <c r="A34" s="40" t="s">
        <v>146</v>
      </c>
      <c r="B34" s="40">
        <v>370</v>
      </c>
      <c r="C34" s="225">
        <v>197</v>
      </c>
      <c r="D34" s="225">
        <v>326</v>
      </c>
    </row>
    <row r="35" spans="1:5" x14ac:dyDescent="0.25">
      <c r="A35" s="40" t="s">
        <v>147</v>
      </c>
      <c r="B35" s="225">
        <v>1195</v>
      </c>
      <c r="C35" s="225">
        <v>689</v>
      </c>
      <c r="D35" s="225">
        <v>924</v>
      </c>
    </row>
    <row r="36" spans="1:5" x14ac:dyDescent="0.25">
      <c r="A36" s="40" t="s">
        <v>148</v>
      </c>
      <c r="B36" s="40">
        <v>268</v>
      </c>
      <c r="C36" s="225">
        <v>201</v>
      </c>
      <c r="D36" s="225">
        <v>209</v>
      </c>
    </row>
    <row r="37" spans="1:5" x14ac:dyDescent="0.25">
      <c r="A37" s="40" t="s">
        <v>149</v>
      </c>
      <c r="B37" s="40">
        <v>410</v>
      </c>
      <c r="C37" s="225">
        <v>210</v>
      </c>
      <c r="D37" s="225">
        <v>253</v>
      </c>
    </row>
    <row r="38" spans="1:5" x14ac:dyDescent="0.25">
      <c r="A38" s="40" t="s">
        <v>150</v>
      </c>
      <c r="B38" s="40">
        <v>631</v>
      </c>
      <c r="C38" s="225">
        <v>343</v>
      </c>
      <c r="D38" s="225">
        <v>605</v>
      </c>
    </row>
    <row r="39" spans="1:5" x14ac:dyDescent="0.25">
      <c r="A39" s="40" t="s">
        <v>151</v>
      </c>
      <c r="B39" s="40">
        <v>35</v>
      </c>
      <c r="C39" s="225">
        <v>41</v>
      </c>
      <c r="D39" s="225">
        <v>39</v>
      </c>
    </row>
    <row r="40" spans="1:5" ht="15.75" thickBot="1" x14ac:dyDescent="0.3">
      <c r="A40" s="42" t="s">
        <v>152</v>
      </c>
      <c r="B40" s="226" t="s">
        <v>361</v>
      </c>
      <c r="C40" s="227" t="s">
        <v>361</v>
      </c>
      <c r="D40" s="228">
        <v>59</v>
      </c>
    </row>
    <row r="41" spans="1:5" ht="15.75" thickBot="1" x14ac:dyDescent="0.3">
      <c r="A41" s="41" t="s">
        <v>90</v>
      </c>
      <c r="B41" s="224">
        <v>17101</v>
      </c>
      <c r="C41" s="224">
        <v>10434</v>
      </c>
      <c r="D41" s="224">
        <v>14684</v>
      </c>
      <c r="E41" s="334"/>
    </row>
  </sheetData>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9E54-55F0-4DA2-9C5A-AF82D55E4610}">
  <dimension ref="A1:I11"/>
  <sheetViews>
    <sheetView zoomScale="90" zoomScaleNormal="90" workbookViewId="0">
      <selection activeCell="I33" sqref="I33"/>
    </sheetView>
  </sheetViews>
  <sheetFormatPr defaultColWidth="8.7109375" defaultRowHeight="15" x14ac:dyDescent="0.25"/>
  <cols>
    <col min="1" max="1" width="20" style="166" customWidth="1"/>
    <col min="2" max="2" width="8.7109375" style="166"/>
    <col min="3" max="4" width="9.28515625" style="166" bestFit="1" customWidth="1"/>
    <col min="5" max="5" width="8.7109375" style="166"/>
    <col min="6" max="9" width="9.28515625" style="166" bestFit="1" customWidth="1"/>
    <col min="10" max="16384" width="8.7109375" style="166"/>
  </cols>
  <sheetData>
    <row r="1" spans="1:9" x14ac:dyDescent="0.25">
      <c r="A1" s="220" t="s">
        <v>84</v>
      </c>
    </row>
    <row r="2" spans="1:9" x14ac:dyDescent="0.25">
      <c r="A2" s="220" t="s">
        <v>51</v>
      </c>
    </row>
    <row r="3" spans="1:9" x14ac:dyDescent="0.25">
      <c r="A3" s="220"/>
    </row>
    <row r="4" spans="1:9" x14ac:dyDescent="0.25">
      <c r="A4" s="221" t="s">
        <v>5</v>
      </c>
    </row>
    <row r="5" spans="1:9" ht="15.75" thickBot="1" x14ac:dyDescent="0.3">
      <c r="A5" s="221"/>
    </row>
    <row r="6" spans="1:9" s="324" customFormat="1" ht="16.5" thickTop="1" thickBot="1" x14ac:dyDescent="0.3">
      <c r="A6" s="403" t="s">
        <v>102</v>
      </c>
      <c r="B6" s="405" t="s">
        <v>103</v>
      </c>
      <c r="C6" s="415" t="s">
        <v>104</v>
      </c>
      <c r="D6" s="415" t="s">
        <v>105</v>
      </c>
      <c r="E6" s="405" t="s">
        <v>106</v>
      </c>
      <c r="F6" s="415" t="s">
        <v>107</v>
      </c>
      <c r="G6" s="415" t="s">
        <v>108</v>
      </c>
      <c r="H6" s="415" t="s">
        <v>109</v>
      </c>
      <c r="I6" s="415" t="s">
        <v>110</v>
      </c>
    </row>
    <row r="7" spans="1:9" ht="15.75" thickTop="1" x14ac:dyDescent="0.25">
      <c r="A7" s="184" t="s">
        <v>111</v>
      </c>
      <c r="B7" s="176">
        <v>22189</v>
      </c>
      <c r="C7" s="177">
        <v>22528</v>
      </c>
      <c r="D7" s="177">
        <v>22358</v>
      </c>
      <c r="E7" s="176">
        <v>21082</v>
      </c>
      <c r="F7" s="188">
        <v>20091</v>
      </c>
      <c r="G7" s="177">
        <v>19516</v>
      </c>
      <c r="H7" s="188">
        <v>18239</v>
      </c>
      <c r="I7" s="389">
        <v>18984</v>
      </c>
    </row>
    <row r="8" spans="1:9" x14ac:dyDescent="0.25">
      <c r="A8" s="184" t="s">
        <v>112</v>
      </c>
      <c r="B8" s="176">
        <v>7970</v>
      </c>
      <c r="C8" s="177">
        <v>8647</v>
      </c>
      <c r="D8" s="177">
        <v>8698</v>
      </c>
      <c r="E8" s="176">
        <v>8895</v>
      </c>
      <c r="F8" s="188">
        <v>8469</v>
      </c>
      <c r="G8" s="177">
        <v>7943</v>
      </c>
      <c r="H8" s="188">
        <v>7288</v>
      </c>
      <c r="I8" s="389">
        <v>7571</v>
      </c>
    </row>
    <row r="9" spans="1:9" ht="15.75" thickBot="1" x14ac:dyDescent="0.3">
      <c r="A9" s="189" t="s">
        <v>113</v>
      </c>
      <c r="B9" s="190">
        <v>4894</v>
      </c>
      <c r="C9" s="191">
        <v>5196</v>
      </c>
      <c r="D9" s="191">
        <v>6030</v>
      </c>
      <c r="E9" s="190">
        <v>8508</v>
      </c>
      <c r="F9" s="192">
        <v>9205</v>
      </c>
      <c r="G9" s="191">
        <v>10571</v>
      </c>
      <c r="H9" s="192">
        <v>11401</v>
      </c>
      <c r="I9" s="393">
        <v>11949</v>
      </c>
    </row>
    <row r="10" spans="1:9" ht="16.5" thickTop="1" thickBot="1" x14ac:dyDescent="0.3">
      <c r="A10" s="230" t="s">
        <v>90</v>
      </c>
      <c r="B10" s="195">
        <v>35053</v>
      </c>
      <c r="C10" s="195">
        <v>36371</v>
      </c>
      <c r="D10" s="195">
        <v>37086</v>
      </c>
      <c r="E10" s="194">
        <v>38485</v>
      </c>
      <c r="F10" s="196">
        <v>37765</v>
      </c>
      <c r="G10" s="195">
        <v>38030</v>
      </c>
      <c r="H10" s="196">
        <v>36928</v>
      </c>
      <c r="I10" s="420">
        <v>38504</v>
      </c>
    </row>
    <row r="11" spans="1:9" ht="15.75" thickTop="1" x14ac:dyDescent="0.25"/>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6CB9-FD31-440F-B804-D22B2DF3FADB}">
  <dimension ref="A1:D19"/>
  <sheetViews>
    <sheetView zoomScale="90" zoomScaleNormal="90" workbookViewId="0">
      <selection activeCell="F34" sqref="F34"/>
    </sheetView>
  </sheetViews>
  <sheetFormatPr defaultColWidth="27.28515625" defaultRowHeight="15" x14ac:dyDescent="0.25"/>
  <cols>
    <col min="1" max="1" width="40.5703125" style="166" customWidth="1"/>
    <col min="2" max="4" width="7.7109375" style="166" bestFit="1" customWidth="1"/>
    <col min="5" max="44" width="9" style="166" customWidth="1"/>
    <col min="45" max="16384" width="27.28515625" style="166"/>
  </cols>
  <sheetData>
    <row r="1" spans="1:4" x14ac:dyDescent="0.25">
      <c r="A1" s="220" t="s">
        <v>84</v>
      </c>
    </row>
    <row r="2" spans="1:4" x14ac:dyDescent="0.25">
      <c r="A2" s="220" t="s">
        <v>52</v>
      </c>
    </row>
    <row r="3" spans="1:4" x14ac:dyDescent="0.25">
      <c r="A3" s="220"/>
    </row>
    <row r="4" spans="1:4" x14ac:dyDescent="0.25">
      <c r="A4" s="221" t="s">
        <v>5</v>
      </c>
    </row>
    <row r="5" spans="1:4" ht="15.75" thickBot="1" x14ac:dyDescent="0.3"/>
    <row r="6" spans="1:4" s="406" customFormat="1" ht="31.5" thickTop="1" thickBot="1" x14ac:dyDescent="0.3">
      <c r="A6" s="403" t="s">
        <v>313</v>
      </c>
      <c r="B6" s="415" t="s">
        <v>108</v>
      </c>
      <c r="C6" s="415" t="s">
        <v>109</v>
      </c>
      <c r="D6" s="415" t="s">
        <v>110</v>
      </c>
    </row>
    <row r="7" spans="1:4" ht="15.75" thickTop="1" x14ac:dyDescent="0.25">
      <c r="A7" s="184" t="s">
        <v>318</v>
      </c>
      <c r="B7" s="188">
        <v>6315</v>
      </c>
      <c r="C7" s="188">
        <v>5414</v>
      </c>
      <c r="D7" s="353">
        <v>5682</v>
      </c>
    </row>
    <row r="8" spans="1:4" x14ac:dyDescent="0.25">
      <c r="A8" s="184" t="s">
        <v>319</v>
      </c>
      <c r="B8" s="188">
        <v>13133</v>
      </c>
      <c r="C8" s="188">
        <v>14809</v>
      </c>
      <c r="D8" s="353">
        <v>16327</v>
      </c>
    </row>
    <row r="9" spans="1:4" x14ac:dyDescent="0.25">
      <c r="A9" s="184" t="s">
        <v>320</v>
      </c>
      <c r="B9" s="188">
        <v>10170</v>
      </c>
      <c r="C9" s="188">
        <v>11477</v>
      </c>
      <c r="D9" s="353">
        <v>13258</v>
      </c>
    </row>
    <row r="10" spans="1:4" x14ac:dyDescent="0.25">
      <c r="A10" s="184" t="s">
        <v>321</v>
      </c>
      <c r="B10" s="185">
        <v>912</v>
      </c>
      <c r="C10" s="185">
        <v>850</v>
      </c>
      <c r="D10" s="353">
        <v>839</v>
      </c>
    </row>
    <row r="11" spans="1:4" x14ac:dyDescent="0.25">
      <c r="A11" s="184" t="s">
        <v>322</v>
      </c>
      <c r="B11" s="188">
        <v>1103</v>
      </c>
      <c r="C11" s="188">
        <v>1176</v>
      </c>
      <c r="D11" s="353">
        <v>1256</v>
      </c>
    </row>
    <row r="12" spans="1:4" x14ac:dyDescent="0.25">
      <c r="A12" s="184" t="s">
        <v>323</v>
      </c>
      <c r="B12" s="185">
        <v>54</v>
      </c>
      <c r="C12" s="185">
        <v>69</v>
      </c>
      <c r="D12" s="353">
        <v>102</v>
      </c>
    </row>
    <row r="13" spans="1:4" x14ac:dyDescent="0.25">
      <c r="A13" s="184" t="s">
        <v>325</v>
      </c>
      <c r="B13" s="185">
        <v>272</v>
      </c>
      <c r="C13" s="185">
        <v>303</v>
      </c>
      <c r="D13" s="353" t="s">
        <v>98</v>
      </c>
    </row>
    <row r="14" spans="1:4" x14ac:dyDescent="0.25">
      <c r="A14" s="184" t="s">
        <v>407</v>
      </c>
      <c r="B14" s="185">
        <v>182</v>
      </c>
      <c r="C14" s="185">
        <v>45</v>
      </c>
      <c r="D14" s="353" t="s">
        <v>98</v>
      </c>
    </row>
    <row r="15" spans="1:4" x14ac:dyDescent="0.25">
      <c r="A15" s="184" t="s">
        <v>326</v>
      </c>
      <c r="B15" s="188">
        <v>5838</v>
      </c>
      <c r="C15" s="188">
        <v>2772</v>
      </c>
      <c r="D15" s="353">
        <v>796</v>
      </c>
    </row>
    <row r="16" spans="1:4" x14ac:dyDescent="0.25">
      <c r="A16" s="184" t="s">
        <v>408</v>
      </c>
      <c r="B16" s="185">
        <v>46</v>
      </c>
      <c r="C16" s="185">
        <v>13</v>
      </c>
      <c r="D16" s="353" t="s">
        <v>98</v>
      </c>
    </row>
    <row r="17" spans="1:4" ht="15.75" thickBot="1" x14ac:dyDescent="0.3">
      <c r="A17" s="189" t="s">
        <v>409</v>
      </c>
      <c r="B17" s="207">
        <v>5</v>
      </c>
      <c r="C17" s="207" t="s">
        <v>410</v>
      </c>
      <c r="D17" s="408" t="s">
        <v>361</v>
      </c>
    </row>
    <row r="18" spans="1:4" ht="16.5" thickTop="1" thickBot="1" x14ac:dyDescent="0.3">
      <c r="A18" s="193" t="s">
        <v>90</v>
      </c>
      <c r="B18" s="196">
        <v>38030</v>
      </c>
      <c r="C18" s="196">
        <v>36928</v>
      </c>
      <c r="D18" s="419">
        <v>38504</v>
      </c>
    </row>
    <row r="19" spans="1:4" ht="15.75" thickTop="1" x14ac:dyDescent="0.25">
      <c r="D19" s="212"/>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83A84-982D-428F-B3BA-C7D4DBB883DF}">
  <dimension ref="A1:E18"/>
  <sheetViews>
    <sheetView zoomScale="90" zoomScaleNormal="90" workbookViewId="0">
      <selection activeCell="G37" sqref="G37"/>
    </sheetView>
  </sheetViews>
  <sheetFormatPr defaultColWidth="8.7109375" defaultRowHeight="15" x14ac:dyDescent="0.25"/>
  <cols>
    <col min="1" max="1" width="36.42578125" style="166" bestFit="1" customWidth="1"/>
    <col min="2" max="16384" width="8.7109375" style="166"/>
  </cols>
  <sheetData>
    <row r="1" spans="1:5" x14ac:dyDescent="0.25">
      <c r="A1" s="220" t="s">
        <v>84</v>
      </c>
    </row>
    <row r="2" spans="1:5" x14ac:dyDescent="0.25">
      <c r="A2" s="220" t="s">
        <v>53</v>
      </c>
    </row>
    <row r="3" spans="1:5" x14ac:dyDescent="0.25">
      <c r="A3" s="220"/>
    </row>
    <row r="4" spans="1:5" x14ac:dyDescent="0.25">
      <c r="A4" s="221" t="s">
        <v>5</v>
      </c>
    </row>
    <row r="5" spans="1:5" ht="15.75" thickBot="1" x14ac:dyDescent="0.3"/>
    <row r="6" spans="1:5" s="406" customFormat="1" ht="16.5" thickTop="1" thickBot="1" x14ac:dyDescent="0.3">
      <c r="A6" s="403" t="s">
        <v>313</v>
      </c>
      <c r="B6" s="405" t="s">
        <v>111</v>
      </c>
      <c r="C6" s="405" t="s">
        <v>112</v>
      </c>
      <c r="D6" s="415" t="s">
        <v>113</v>
      </c>
      <c r="E6" s="415" t="s">
        <v>90</v>
      </c>
    </row>
    <row r="7" spans="1:5" ht="15.75" thickTop="1" x14ac:dyDescent="0.25">
      <c r="A7" s="184" t="s">
        <v>318</v>
      </c>
      <c r="B7" s="353">
        <v>2930</v>
      </c>
      <c r="C7" s="353">
        <v>1195</v>
      </c>
      <c r="D7" s="353">
        <v>1557</v>
      </c>
      <c r="E7" s="417">
        <v>5682</v>
      </c>
    </row>
    <row r="8" spans="1:5" x14ac:dyDescent="0.25">
      <c r="A8" s="184" t="s">
        <v>319</v>
      </c>
      <c r="B8" s="353">
        <v>8850</v>
      </c>
      <c r="C8" s="353">
        <v>3384</v>
      </c>
      <c r="D8" s="353">
        <v>4093</v>
      </c>
      <c r="E8" s="417">
        <v>16327</v>
      </c>
    </row>
    <row r="9" spans="1:5" x14ac:dyDescent="0.25">
      <c r="A9" s="184" t="s">
        <v>320</v>
      </c>
      <c r="B9" s="353">
        <v>6283</v>
      </c>
      <c r="C9" s="353">
        <v>2532</v>
      </c>
      <c r="D9" s="353">
        <v>4443</v>
      </c>
      <c r="E9" s="417">
        <v>13258</v>
      </c>
    </row>
    <row r="10" spans="1:5" x14ac:dyDescent="0.25">
      <c r="A10" s="184" t="s">
        <v>321</v>
      </c>
      <c r="B10" s="353">
        <v>262</v>
      </c>
      <c r="C10" s="353">
        <v>204</v>
      </c>
      <c r="D10" s="353">
        <v>373</v>
      </c>
      <c r="E10" s="417">
        <v>839</v>
      </c>
    </row>
    <row r="11" spans="1:5" x14ac:dyDescent="0.25">
      <c r="A11" s="184" t="s">
        <v>322</v>
      </c>
      <c r="B11" s="353">
        <v>27</v>
      </c>
      <c r="C11" s="353">
        <v>146</v>
      </c>
      <c r="D11" s="353">
        <v>1083</v>
      </c>
      <c r="E11" s="417">
        <v>1256</v>
      </c>
    </row>
    <row r="12" spans="1:5" x14ac:dyDescent="0.25">
      <c r="A12" s="184" t="s">
        <v>323</v>
      </c>
      <c r="B12" s="353" t="s">
        <v>361</v>
      </c>
      <c r="C12" s="353" t="s">
        <v>361</v>
      </c>
      <c r="D12" s="353">
        <v>102</v>
      </c>
      <c r="E12" s="417">
        <v>102</v>
      </c>
    </row>
    <row r="13" spans="1:5" x14ac:dyDescent="0.25">
      <c r="A13" s="184" t="s">
        <v>325</v>
      </c>
      <c r="B13" s="353" t="s">
        <v>361</v>
      </c>
      <c r="C13" s="353" t="s">
        <v>98</v>
      </c>
      <c r="D13" s="353">
        <v>229</v>
      </c>
      <c r="E13" s="417" t="s">
        <v>98</v>
      </c>
    </row>
    <row r="14" spans="1:5" x14ac:dyDescent="0.25">
      <c r="A14" s="184" t="s">
        <v>407</v>
      </c>
      <c r="B14" s="353">
        <v>7</v>
      </c>
      <c r="C14" s="353" t="s">
        <v>98</v>
      </c>
      <c r="D14" s="353" t="s">
        <v>361</v>
      </c>
      <c r="E14" s="417" t="s">
        <v>98</v>
      </c>
    </row>
    <row r="15" spans="1:5" x14ac:dyDescent="0.25">
      <c r="A15" s="184" t="s">
        <v>326</v>
      </c>
      <c r="B15" s="353">
        <v>625</v>
      </c>
      <c r="C15" s="353">
        <v>104</v>
      </c>
      <c r="D15" s="353">
        <v>67</v>
      </c>
      <c r="E15" s="417">
        <v>796</v>
      </c>
    </row>
    <row r="16" spans="1:5" ht="15.75" thickBot="1" x14ac:dyDescent="0.3">
      <c r="A16" s="184" t="s">
        <v>411</v>
      </c>
      <c r="B16" s="353" t="s">
        <v>361</v>
      </c>
      <c r="C16" s="354" t="s">
        <v>361</v>
      </c>
      <c r="D16" s="353" t="s">
        <v>98</v>
      </c>
      <c r="E16" s="417" t="s">
        <v>98</v>
      </c>
    </row>
    <row r="17" spans="1:5" ht="16.5" thickTop="1" thickBot="1" x14ac:dyDescent="0.3">
      <c r="A17" s="183" t="s">
        <v>90</v>
      </c>
      <c r="B17" s="418">
        <v>18984</v>
      </c>
      <c r="C17" s="418">
        <v>7571</v>
      </c>
      <c r="D17" s="419">
        <v>11949</v>
      </c>
      <c r="E17" s="419">
        <v>38504</v>
      </c>
    </row>
    <row r="18" spans="1:5" ht="15.75" thickTop="1" x14ac:dyDescent="0.25">
      <c r="D18" s="212"/>
      <c r="E18" s="212"/>
    </row>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13C4-7B18-4F8D-9C80-70922A450BC6}">
  <dimension ref="A1:J27"/>
  <sheetViews>
    <sheetView zoomScale="90" zoomScaleNormal="90" workbookViewId="0">
      <selection activeCell="H32" sqref="H32"/>
    </sheetView>
  </sheetViews>
  <sheetFormatPr defaultColWidth="8.7109375" defaultRowHeight="15" x14ac:dyDescent="0.25"/>
  <cols>
    <col min="1" max="1" width="36.42578125" bestFit="1" customWidth="1"/>
    <col min="2" max="2" width="9.28515625" bestFit="1" customWidth="1"/>
    <col min="3" max="3" width="10.28515625" customWidth="1"/>
    <col min="4" max="4" width="11.28515625" customWidth="1"/>
    <col min="5" max="5" width="9.28515625" bestFit="1" customWidth="1"/>
    <col min="6" max="6" width="10" customWidth="1"/>
    <col min="7" max="7" width="10.5703125" customWidth="1"/>
    <col min="8" max="8" width="10.28515625" customWidth="1"/>
    <col min="9" max="9" width="10.5703125" customWidth="1"/>
    <col min="10" max="10" width="9.28515625" bestFit="1" customWidth="1"/>
  </cols>
  <sheetData>
    <row r="1" spans="1:10" x14ac:dyDescent="0.25">
      <c r="A1" s="29" t="s">
        <v>84</v>
      </c>
    </row>
    <row r="2" spans="1:10" x14ac:dyDescent="0.25">
      <c r="A2" s="29" t="s">
        <v>54</v>
      </c>
    </row>
    <row r="3" spans="1:10" x14ac:dyDescent="0.25">
      <c r="A3" s="29"/>
    </row>
    <row r="4" spans="1:10" x14ac:dyDescent="0.25">
      <c r="A4" s="29" t="s">
        <v>5</v>
      </c>
    </row>
    <row r="5" spans="1:10" ht="15.75" thickBot="1" x14ac:dyDescent="0.3">
      <c r="J5" s="231"/>
    </row>
    <row r="6" spans="1:10" s="323" customFormat="1" ht="16.5" thickTop="1" thickBot="1" x14ac:dyDescent="0.3">
      <c r="A6" s="403" t="s">
        <v>362</v>
      </c>
      <c r="B6" s="403" t="s">
        <v>297</v>
      </c>
      <c r="C6" s="404" t="s">
        <v>103</v>
      </c>
      <c r="D6" s="404" t="s">
        <v>363</v>
      </c>
      <c r="E6" s="403" t="s">
        <v>105</v>
      </c>
      <c r="F6" s="404" t="s">
        <v>412</v>
      </c>
      <c r="G6" s="415" t="s">
        <v>107</v>
      </c>
      <c r="H6" s="415" t="s">
        <v>108</v>
      </c>
      <c r="I6" s="415" t="s">
        <v>109</v>
      </c>
      <c r="J6" s="416" t="s">
        <v>110</v>
      </c>
    </row>
    <row r="7" spans="1:10" ht="15.75" thickTop="1" x14ac:dyDescent="0.25">
      <c r="A7" s="184" t="s">
        <v>364</v>
      </c>
      <c r="B7" s="232">
        <v>2142</v>
      </c>
      <c r="C7" s="233">
        <v>2272</v>
      </c>
      <c r="D7" s="233">
        <v>2166</v>
      </c>
      <c r="E7" s="232">
        <v>2066</v>
      </c>
      <c r="F7" s="233">
        <v>1736</v>
      </c>
      <c r="G7" s="233">
        <v>1704</v>
      </c>
      <c r="H7" s="233">
        <v>1430</v>
      </c>
      <c r="I7" s="234">
        <v>962</v>
      </c>
      <c r="J7" s="329">
        <v>1137</v>
      </c>
    </row>
    <row r="8" spans="1:10" x14ac:dyDescent="0.25">
      <c r="A8" s="184" t="s">
        <v>365</v>
      </c>
      <c r="B8" s="235">
        <v>692</v>
      </c>
      <c r="C8" s="236">
        <v>621</v>
      </c>
      <c r="D8" s="236">
        <v>470</v>
      </c>
      <c r="E8" s="235">
        <v>486</v>
      </c>
      <c r="F8" s="236">
        <v>514</v>
      </c>
      <c r="G8" s="236">
        <v>463</v>
      </c>
      <c r="H8" s="236">
        <v>373</v>
      </c>
      <c r="I8" s="234">
        <v>394</v>
      </c>
      <c r="J8" s="330">
        <v>475</v>
      </c>
    </row>
    <row r="9" spans="1:10" x14ac:dyDescent="0.25">
      <c r="A9" s="184" t="s">
        <v>177</v>
      </c>
      <c r="B9" s="232">
        <v>2612</v>
      </c>
      <c r="C9" s="233">
        <v>2845</v>
      </c>
      <c r="D9" s="233">
        <v>3209</v>
      </c>
      <c r="E9" s="232">
        <v>3103</v>
      </c>
      <c r="F9" s="233">
        <v>3038</v>
      </c>
      <c r="G9" s="233">
        <v>2974</v>
      </c>
      <c r="H9" s="233">
        <v>2986</v>
      </c>
      <c r="I9" s="237">
        <v>2753</v>
      </c>
      <c r="J9" s="330">
        <v>2698</v>
      </c>
    </row>
    <row r="10" spans="1:10" x14ac:dyDescent="0.25">
      <c r="A10" s="184" t="s">
        <v>366</v>
      </c>
      <c r="B10" s="235">
        <v>146</v>
      </c>
      <c r="C10" s="236">
        <v>184</v>
      </c>
      <c r="D10" s="236">
        <v>74</v>
      </c>
      <c r="E10" s="235">
        <v>61</v>
      </c>
      <c r="F10" s="236">
        <v>57</v>
      </c>
      <c r="G10" s="236">
        <v>55</v>
      </c>
      <c r="H10" s="236">
        <v>54</v>
      </c>
      <c r="I10" s="234">
        <v>76</v>
      </c>
      <c r="J10" s="330">
        <v>76</v>
      </c>
    </row>
    <row r="11" spans="1:10" x14ac:dyDescent="0.25">
      <c r="A11" s="184" t="s">
        <v>367</v>
      </c>
      <c r="B11" s="232">
        <v>8807</v>
      </c>
      <c r="C11" s="233">
        <v>9103</v>
      </c>
      <c r="D11" s="233">
        <v>9770</v>
      </c>
      <c r="E11" s="232">
        <v>11132</v>
      </c>
      <c r="F11" s="233">
        <v>12084</v>
      </c>
      <c r="G11" s="233">
        <v>11857</v>
      </c>
      <c r="H11" s="233">
        <v>12014</v>
      </c>
      <c r="I11" s="237">
        <v>11918</v>
      </c>
      <c r="J11" s="330">
        <v>12795</v>
      </c>
    </row>
    <row r="12" spans="1:10" x14ac:dyDescent="0.25">
      <c r="A12" s="184" t="s">
        <v>368</v>
      </c>
      <c r="B12" s="235">
        <v>215</v>
      </c>
      <c r="C12" s="236">
        <v>267</v>
      </c>
      <c r="D12" s="236">
        <v>188</v>
      </c>
      <c r="E12" s="235">
        <v>348</v>
      </c>
      <c r="F12" s="236">
        <v>234</v>
      </c>
      <c r="G12" s="236">
        <v>176</v>
      </c>
      <c r="H12" s="236">
        <v>151</v>
      </c>
      <c r="I12" s="234">
        <v>113</v>
      </c>
      <c r="J12" s="330">
        <v>135</v>
      </c>
    </row>
    <row r="13" spans="1:10" x14ac:dyDescent="0.25">
      <c r="A13" s="184" t="s">
        <v>413</v>
      </c>
      <c r="B13" s="232">
        <v>5256</v>
      </c>
      <c r="C13" s="233">
        <v>5440</v>
      </c>
      <c r="D13" s="233">
        <v>5457</v>
      </c>
      <c r="E13" s="232">
        <v>4813</v>
      </c>
      <c r="F13" s="233">
        <v>4361</v>
      </c>
      <c r="G13" s="233">
        <v>4242</v>
      </c>
      <c r="H13" s="233">
        <v>4370</v>
      </c>
      <c r="I13" s="237">
        <v>4442</v>
      </c>
      <c r="J13" s="330">
        <v>4597</v>
      </c>
    </row>
    <row r="14" spans="1:10" x14ac:dyDescent="0.25">
      <c r="A14" s="184" t="s">
        <v>168</v>
      </c>
      <c r="B14" s="235">
        <v>446</v>
      </c>
      <c r="C14" s="236">
        <v>522</v>
      </c>
      <c r="D14" s="236">
        <v>795</v>
      </c>
      <c r="E14" s="235">
        <v>783</v>
      </c>
      <c r="F14" s="236">
        <v>887</v>
      </c>
      <c r="G14" s="236">
        <v>923</v>
      </c>
      <c r="H14" s="236">
        <v>754</v>
      </c>
      <c r="I14" s="234">
        <v>523</v>
      </c>
      <c r="J14" s="330">
        <v>453</v>
      </c>
    </row>
    <row r="15" spans="1:10" x14ac:dyDescent="0.25">
      <c r="A15" s="184" t="s">
        <v>370</v>
      </c>
      <c r="B15" s="235">
        <v>800</v>
      </c>
      <c r="C15" s="236">
        <v>791</v>
      </c>
      <c r="D15" s="233">
        <v>1029</v>
      </c>
      <c r="E15" s="235">
        <v>890</v>
      </c>
      <c r="F15" s="236">
        <v>923</v>
      </c>
      <c r="G15" s="236">
        <v>956</v>
      </c>
      <c r="H15" s="233">
        <v>1059</v>
      </c>
      <c r="I15" s="237">
        <v>1263</v>
      </c>
      <c r="J15" s="330">
        <v>1170</v>
      </c>
    </row>
    <row r="16" spans="1:10" x14ac:dyDescent="0.25">
      <c r="A16" s="184" t="s">
        <v>371</v>
      </c>
      <c r="B16" s="232">
        <v>3330</v>
      </c>
      <c r="C16" s="233">
        <v>2654</v>
      </c>
      <c r="D16" s="233">
        <v>2457</v>
      </c>
      <c r="E16" s="232">
        <v>2645</v>
      </c>
      <c r="F16" s="233">
        <v>2605</v>
      </c>
      <c r="G16" s="233">
        <v>2362</v>
      </c>
      <c r="H16" s="233">
        <v>1945</v>
      </c>
      <c r="I16" s="237">
        <v>1337</v>
      </c>
      <c r="J16" s="330">
        <v>1283</v>
      </c>
    </row>
    <row r="17" spans="1:10" x14ac:dyDescent="0.25">
      <c r="A17" s="184" t="s">
        <v>247</v>
      </c>
      <c r="B17" s="232">
        <v>1173</v>
      </c>
      <c r="C17" s="236">
        <v>801</v>
      </c>
      <c r="D17" s="236">
        <v>779</v>
      </c>
      <c r="E17" s="235">
        <v>674</v>
      </c>
      <c r="F17" s="236">
        <v>608</v>
      </c>
      <c r="G17" s="236">
        <v>900</v>
      </c>
      <c r="H17" s="236">
        <v>864</v>
      </c>
      <c r="I17" s="234">
        <v>841</v>
      </c>
      <c r="J17" s="330">
        <v>816</v>
      </c>
    </row>
    <row r="18" spans="1:10" x14ac:dyDescent="0.25">
      <c r="A18" s="184" t="s">
        <v>221</v>
      </c>
      <c r="B18" s="235">
        <v>31</v>
      </c>
      <c r="C18" s="236">
        <v>54</v>
      </c>
      <c r="D18" s="236">
        <v>243</v>
      </c>
      <c r="E18" s="235">
        <v>325</v>
      </c>
      <c r="F18" s="236">
        <v>430</v>
      </c>
      <c r="G18" s="236">
        <v>241</v>
      </c>
      <c r="H18" s="236">
        <v>172</v>
      </c>
      <c r="I18" s="234">
        <v>174</v>
      </c>
      <c r="J18" s="330">
        <v>147</v>
      </c>
    </row>
    <row r="19" spans="1:10" x14ac:dyDescent="0.25">
      <c r="A19" s="235" t="s">
        <v>372</v>
      </c>
      <c r="B19" s="235">
        <v>716</v>
      </c>
      <c r="C19" s="233">
        <v>1007</v>
      </c>
      <c r="D19" s="233">
        <v>1215</v>
      </c>
      <c r="E19" s="232">
        <v>1479</v>
      </c>
      <c r="F19" s="233">
        <v>2358</v>
      </c>
      <c r="G19" s="233">
        <v>2483</v>
      </c>
      <c r="H19" s="233">
        <v>2518</v>
      </c>
      <c r="I19" s="237">
        <v>2414</v>
      </c>
      <c r="J19" s="330">
        <v>3171</v>
      </c>
    </row>
    <row r="20" spans="1:10" x14ac:dyDescent="0.25">
      <c r="A20" s="184" t="s">
        <v>227</v>
      </c>
      <c r="B20" s="232">
        <v>1685</v>
      </c>
      <c r="C20" s="233">
        <v>1537</v>
      </c>
      <c r="D20" s="233">
        <v>1492</v>
      </c>
      <c r="E20" s="232">
        <v>1389</v>
      </c>
      <c r="F20" s="233">
        <v>1275</v>
      </c>
      <c r="G20" s="233">
        <v>1270</v>
      </c>
      <c r="H20" s="233">
        <v>1151</v>
      </c>
      <c r="I20" s="237">
        <v>1053</v>
      </c>
      <c r="J20" s="330">
        <v>1049</v>
      </c>
    </row>
    <row r="21" spans="1:10" x14ac:dyDescent="0.25">
      <c r="A21" s="184" t="s">
        <v>373</v>
      </c>
      <c r="B21" s="232">
        <v>2623</v>
      </c>
      <c r="C21" s="233">
        <v>2185</v>
      </c>
      <c r="D21" s="233">
        <v>2038</v>
      </c>
      <c r="E21" s="232">
        <v>1991</v>
      </c>
      <c r="F21" s="233">
        <v>1709</v>
      </c>
      <c r="G21" s="233">
        <v>1528</v>
      </c>
      <c r="H21" s="233">
        <v>1291</v>
      </c>
      <c r="I21" s="234">
        <v>775</v>
      </c>
      <c r="J21" s="330">
        <v>645</v>
      </c>
    </row>
    <row r="22" spans="1:10" x14ac:dyDescent="0.25">
      <c r="A22" s="184" t="s">
        <v>374</v>
      </c>
      <c r="B22" s="232">
        <v>3774</v>
      </c>
      <c r="C22" s="233">
        <v>3575</v>
      </c>
      <c r="D22" s="233">
        <v>3824</v>
      </c>
      <c r="E22" s="232">
        <v>3918</v>
      </c>
      <c r="F22" s="233">
        <v>4281</v>
      </c>
      <c r="G22" s="233">
        <v>4482</v>
      </c>
      <c r="H22" s="233">
        <v>5756</v>
      </c>
      <c r="I22" s="237">
        <v>6524</v>
      </c>
      <c r="J22" s="330">
        <v>6640</v>
      </c>
    </row>
    <row r="23" spans="1:10" ht="15.75" thickBot="1" x14ac:dyDescent="0.3">
      <c r="A23" s="189" t="s">
        <v>375</v>
      </c>
      <c r="B23" s="238">
        <v>1134</v>
      </c>
      <c r="C23" s="239">
        <v>1195</v>
      </c>
      <c r="D23" s="239">
        <v>1165</v>
      </c>
      <c r="E23" s="240">
        <v>983</v>
      </c>
      <c r="F23" s="239">
        <v>1385</v>
      </c>
      <c r="G23" s="239">
        <v>1149</v>
      </c>
      <c r="H23" s="239">
        <v>1142</v>
      </c>
      <c r="I23" s="241">
        <v>1366</v>
      </c>
      <c r="J23" s="330">
        <v>1217</v>
      </c>
    </row>
    <row r="24" spans="1:10" ht="16.5" thickTop="1" thickBot="1" x14ac:dyDescent="0.3">
      <c r="A24" s="193" t="s">
        <v>90</v>
      </c>
      <c r="B24" s="242">
        <v>35582</v>
      </c>
      <c r="C24" s="243">
        <v>35053</v>
      </c>
      <c r="D24" s="243">
        <v>36371</v>
      </c>
      <c r="E24" s="242">
        <v>37086</v>
      </c>
      <c r="F24" s="243">
        <v>38485</v>
      </c>
      <c r="G24" s="243">
        <v>37765</v>
      </c>
      <c r="H24" s="243">
        <v>38030</v>
      </c>
      <c r="I24" s="244">
        <v>36928</v>
      </c>
      <c r="J24" s="331">
        <v>38504</v>
      </c>
    </row>
    <row r="25" spans="1:10" ht="15.75" thickTop="1" x14ac:dyDescent="0.25"/>
    <row r="27" spans="1:10" x14ac:dyDescent="0.25">
      <c r="A27" t="s">
        <v>376</v>
      </c>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A29C-F9E3-4162-9D95-5477BE1EF04A}">
  <dimension ref="A1:D42"/>
  <sheetViews>
    <sheetView zoomScale="90" zoomScaleNormal="90" workbookViewId="0">
      <selection activeCell="G6" sqref="G6"/>
    </sheetView>
  </sheetViews>
  <sheetFormatPr defaultColWidth="8.7109375" defaultRowHeight="15" x14ac:dyDescent="0.25"/>
  <cols>
    <col min="1" max="1" width="46.28515625" customWidth="1"/>
    <col min="2" max="4" width="22.7109375" customWidth="1"/>
  </cols>
  <sheetData>
    <row r="1" spans="1:4" x14ac:dyDescent="0.25">
      <c r="A1" s="29" t="s">
        <v>84</v>
      </c>
    </row>
    <row r="2" spans="1:4" x14ac:dyDescent="0.25">
      <c r="A2" s="29" t="s">
        <v>55</v>
      </c>
    </row>
    <row r="3" spans="1:4" x14ac:dyDescent="0.25">
      <c r="A3" s="29"/>
    </row>
    <row r="4" spans="1:4" x14ac:dyDescent="0.25">
      <c r="A4" s="29" t="s">
        <v>5</v>
      </c>
    </row>
    <row r="5" spans="1:4" ht="15.75" thickBot="1" x14ac:dyDescent="0.3"/>
    <row r="6" spans="1:4" s="323" customFormat="1" ht="15.75" thickTop="1" x14ac:dyDescent="0.25">
      <c r="A6" s="604" t="s">
        <v>116</v>
      </c>
      <c r="B6" s="604" t="s">
        <v>414</v>
      </c>
      <c r="C6" s="617" t="s">
        <v>415</v>
      </c>
      <c r="D6" s="617" t="s">
        <v>416</v>
      </c>
    </row>
    <row r="7" spans="1:4" s="323" customFormat="1" ht="36" customHeight="1" thickBot="1" x14ac:dyDescent="0.3">
      <c r="A7" s="605"/>
      <c r="B7" s="605"/>
      <c r="C7" s="618"/>
      <c r="D7" s="618"/>
    </row>
    <row r="8" spans="1:4" ht="15.75" thickTop="1" x14ac:dyDescent="0.25">
      <c r="A8" s="184" t="s">
        <v>119</v>
      </c>
      <c r="B8" s="353">
        <v>7900</v>
      </c>
      <c r="C8" s="225">
        <v>730</v>
      </c>
      <c r="D8" s="339">
        <f t="shared" ref="D8:D33" si="0">C8/B8</f>
        <v>9.2405063291139247E-2</v>
      </c>
    </row>
    <row r="9" spans="1:4" x14ac:dyDescent="0.25">
      <c r="A9" s="184" t="s">
        <v>120</v>
      </c>
      <c r="B9" s="353">
        <v>15600</v>
      </c>
      <c r="C9" s="225">
        <v>1486</v>
      </c>
      <c r="D9" s="339">
        <f t="shared" si="0"/>
        <v>9.5256410256410254E-2</v>
      </c>
    </row>
    <row r="10" spans="1:4" x14ac:dyDescent="0.25">
      <c r="A10" s="184" t="s">
        <v>121</v>
      </c>
      <c r="B10" s="353">
        <v>5100</v>
      </c>
      <c r="C10" s="225">
        <v>700</v>
      </c>
      <c r="D10" s="339">
        <f t="shared" si="0"/>
        <v>0.13725490196078433</v>
      </c>
    </row>
    <row r="11" spans="1:4" x14ac:dyDescent="0.25">
      <c r="A11" s="184" t="s">
        <v>417</v>
      </c>
      <c r="B11" s="353">
        <v>4900</v>
      </c>
      <c r="C11" s="225">
        <v>349</v>
      </c>
      <c r="D11" s="339">
        <f t="shared" si="0"/>
        <v>7.1224489795918361E-2</v>
      </c>
    </row>
    <row r="12" spans="1:4" x14ac:dyDescent="0.25">
      <c r="A12" s="184" t="s">
        <v>123</v>
      </c>
      <c r="B12" s="341">
        <v>2100</v>
      </c>
      <c r="C12" s="225">
        <v>261</v>
      </c>
      <c r="D12" s="339">
        <f t="shared" si="0"/>
        <v>0.12428571428571429</v>
      </c>
    </row>
    <row r="13" spans="1:4" x14ac:dyDescent="0.25">
      <c r="A13" s="184" t="s">
        <v>418</v>
      </c>
      <c r="B13" s="353">
        <v>6200</v>
      </c>
      <c r="C13" s="225">
        <v>652</v>
      </c>
      <c r="D13" s="339">
        <f t="shared" si="0"/>
        <v>0.10516129032258065</v>
      </c>
    </row>
    <row r="14" spans="1:4" x14ac:dyDescent="0.25">
      <c r="A14" s="184" t="s">
        <v>125</v>
      </c>
      <c r="B14" s="353">
        <v>7100</v>
      </c>
      <c r="C14" s="225">
        <v>608</v>
      </c>
      <c r="D14" s="339">
        <f t="shared" si="0"/>
        <v>8.5633802816901403E-2</v>
      </c>
    </row>
    <row r="15" spans="1:4" x14ac:dyDescent="0.25">
      <c r="A15" s="184" t="s">
        <v>126</v>
      </c>
      <c r="B15" s="353">
        <v>7800</v>
      </c>
      <c r="C15" s="225">
        <v>706</v>
      </c>
      <c r="D15" s="339">
        <f t="shared" si="0"/>
        <v>9.0512820512820516E-2</v>
      </c>
    </row>
    <row r="16" spans="1:4" x14ac:dyDescent="0.25">
      <c r="A16" s="184" t="s">
        <v>127</v>
      </c>
      <c r="B16" s="353">
        <v>5500</v>
      </c>
      <c r="C16" s="225">
        <v>391</v>
      </c>
      <c r="D16" s="339">
        <f t="shared" si="0"/>
        <v>7.1090909090909093E-2</v>
      </c>
    </row>
    <row r="17" spans="1:4" x14ac:dyDescent="0.25">
      <c r="A17" s="184" t="s">
        <v>128</v>
      </c>
      <c r="B17" s="353">
        <v>5200</v>
      </c>
      <c r="C17" s="225">
        <v>596</v>
      </c>
      <c r="D17" s="339">
        <f t="shared" si="0"/>
        <v>0.11461538461538462</v>
      </c>
    </row>
    <row r="18" spans="1:4" x14ac:dyDescent="0.25">
      <c r="A18" s="184" t="s">
        <v>129</v>
      </c>
      <c r="B18" s="353">
        <v>3800</v>
      </c>
      <c r="C18" s="225">
        <v>298</v>
      </c>
      <c r="D18" s="339">
        <f t="shared" si="0"/>
        <v>7.8421052631578947E-2</v>
      </c>
    </row>
    <row r="19" spans="1:4" x14ac:dyDescent="0.25">
      <c r="A19" s="184" t="s">
        <v>130</v>
      </c>
      <c r="B19" s="341">
        <v>31300</v>
      </c>
      <c r="C19" s="225">
        <v>1292</v>
      </c>
      <c r="D19" s="339">
        <f t="shared" si="0"/>
        <v>4.1277955271565497E-2</v>
      </c>
    </row>
    <row r="20" spans="1:4" x14ac:dyDescent="0.25">
      <c r="A20" s="184" t="s">
        <v>131</v>
      </c>
      <c r="B20" s="353">
        <v>10900</v>
      </c>
      <c r="C20" s="225">
        <v>972</v>
      </c>
      <c r="D20" s="339">
        <f t="shared" si="0"/>
        <v>8.9174311926605507E-2</v>
      </c>
    </row>
    <row r="21" spans="1:4" x14ac:dyDescent="0.25">
      <c r="A21" s="184" t="s">
        <v>132</v>
      </c>
      <c r="B21" s="353">
        <v>11900</v>
      </c>
      <c r="C21" s="225">
        <v>1765</v>
      </c>
      <c r="D21" s="339">
        <f t="shared" si="0"/>
        <v>0.14831932773109244</v>
      </c>
    </row>
    <row r="22" spans="1:4" x14ac:dyDescent="0.25">
      <c r="A22" s="184" t="s">
        <v>133</v>
      </c>
      <c r="B22" s="353">
        <v>38900</v>
      </c>
      <c r="C22" s="225">
        <v>2244</v>
      </c>
      <c r="D22" s="339">
        <f t="shared" si="0"/>
        <v>5.7686375321336761E-2</v>
      </c>
    </row>
    <row r="23" spans="1:4" x14ac:dyDescent="0.25">
      <c r="A23" s="184" t="s">
        <v>134</v>
      </c>
      <c r="B23" s="353">
        <v>15100</v>
      </c>
      <c r="C23" s="225">
        <v>1440</v>
      </c>
      <c r="D23" s="339">
        <f t="shared" si="0"/>
        <v>9.5364238410596033E-2</v>
      </c>
    </row>
    <row r="24" spans="1:4" x14ac:dyDescent="0.25">
      <c r="A24" s="184" t="s">
        <v>135</v>
      </c>
      <c r="B24" s="353">
        <v>4300</v>
      </c>
      <c r="C24" s="225">
        <v>364</v>
      </c>
      <c r="D24" s="339">
        <f t="shared" si="0"/>
        <v>8.4651162790697676E-2</v>
      </c>
    </row>
    <row r="25" spans="1:4" x14ac:dyDescent="0.25">
      <c r="A25" s="184" t="s">
        <v>136</v>
      </c>
      <c r="B25" s="353">
        <v>5000</v>
      </c>
      <c r="C25" s="225">
        <v>612</v>
      </c>
      <c r="D25" s="339">
        <f t="shared" si="0"/>
        <v>0.12239999999999999</v>
      </c>
    </row>
    <row r="26" spans="1:4" x14ac:dyDescent="0.25">
      <c r="A26" s="184" t="s">
        <v>137</v>
      </c>
      <c r="B26" s="353">
        <v>5000</v>
      </c>
      <c r="C26" s="225">
        <v>475</v>
      </c>
      <c r="D26" s="339">
        <f t="shared" si="0"/>
        <v>9.5000000000000001E-2</v>
      </c>
    </row>
    <row r="27" spans="1:4" x14ac:dyDescent="0.25">
      <c r="A27" s="184" t="s">
        <v>419</v>
      </c>
      <c r="B27" s="353">
        <v>900</v>
      </c>
      <c r="C27" s="225">
        <v>170</v>
      </c>
      <c r="D27" s="339">
        <f t="shared" si="0"/>
        <v>0.18888888888888888</v>
      </c>
    </row>
    <row r="28" spans="1:4" x14ac:dyDescent="0.25">
      <c r="A28" s="184" t="s">
        <v>139</v>
      </c>
      <c r="B28" s="353">
        <v>4800</v>
      </c>
      <c r="C28" s="225">
        <v>689</v>
      </c>
      <c r="D28" s="339">
        <f t="shared" si="0"/>
        <v>0.14354166666666668</v>
      </c>
    </row>
    <row r="29" spans="1:4" x14ac:dyDescent="0.25">
      <c r="A29" s="184" t="s">
        <v>140</v>
      </c>
      <c r="B29" s="353">
        <v>28100</v>
      </c>
      <c r="C29" s="225">
        <v>1899</v>
      </c>
      <c r="D29" s="339">
        <f t="shared" si="0"/>
        <v>6.7580071174377226E-2</v>
      </c>
    </row>
    <row r="30" spans="1:4" x14ac:dyDescent="0.25">
      <c r="A30" s="184" t="s">
        <v>141</v>
      </c>
      <c r="B30" s="353">
        <v>1400</v>
      </c>
      <c r="C30" s="225">
        <v>136</v>
      </c>
      <c r="D30" s="339">
        <f t="shared" si="0"/>
        <v>9.7142857142857142E-2</v>
      </c>
    </row>
    <row r="31" spans="1:4" x14ac:dyDescent="0.25">
      <c r="A31" s="184" t="s">
        <v>420</v>
      </c>
      <c r="B31" s="353">
        <v>4600</v>
      </c>
      <c r="C31" s="225">
        <v>736</v>
      </c>
      <c r="D31" s="339">
        <f t="shared" si="0"/>
        <v>0.16</v>
      </c>
    </row>
    <row r="32" spans="1:4" x14ac:dyDescent="0.25">
      <c r="A32" s="184" t="s">
        <v>143</v>
      </c>
      <c r="B32" s="353">
        <v>11000</v>
      </c>
      <c r="C32" s="225">
        <v>915</v>
      </c>
      <c r="D32" s="339">
        <f t="shared" si="0"/>
        <v>8.3181818181818176E-2</v>
      </c>
    </row>
    <row r="33" spans="1:4" x14ac:dyDescent="0.25">
      <c r="A33" s="184" t="s">
        <v>144</v>
      </c>
      <c r="B33" s="353">
        <v>4200</v>
      </c>
      <c r="C33" s="225">
        <v>480</v>
      </c>
      <c r="D33" s="339">
        <f t="shared" si="0"/>
        <v>0.11428571428571428</v>
      </c>
    </row>
    <row r="34" spans="1:4" x14ac:dyDescent="0.25">
      <c r="A34" s="184" t="s">
        <v>421</v>
      </c>
      <c r="B34" s="340" t="s">
        <v>98</v>
      </c>
      <c r="C34" s="225">
        <v>227</v>
      </c>
      <c r="D34" s="339" t="s">
        <v>98</v>
      </c>
    </row>
    <row r="35" spans="1:4" x14ac:dyDescent="0.25">
      <c r="A35" s="184" t="s">
        <v>146</v>
      </c>
      <c r="B35" s="353">
        <v>4200</v>
      </c>
      <c r="C35" s="225">
        <v>568</v>
      </c>
      <c r="D35" s="339">
        <f>C35/B35</f>
        <v>0.13523809523809524</v>
      </c>
    </row>
    <row r="36" spans="1:4" x14ac:dyDescent="0.25">
      <c r="A36" s="184" t="s">
        <v>147</v>
      </c>
      <c r="B36" s="353">
        <v>20600</v>
      </c>
      <c r="C36" s="225">
        <v>1645</v>
      </c>
      <c r="D36" s="339">
        <f>C36/B36</f>
        <v>7.985436893203883E-2</v>
      </c>
    </row>
    <row r="37" spans="1:4" x14ac:dyDescent="0.25">
      <c r="A37" s="184" t="s">
        <v>148</v>
      </c>
      <c r="B37" s="353">
        <v>5400</v>
      </c>
      <c r="C37" s="225">
        <v>399</v>
      </c>
      <c r="D37" s="339">
        <f>C37/B37</f>
        <v>7.3888888888888893E-2</v>
      </c>
    </row>
    <row r="38" spans="1:4" x14ac:dyDescent="0.25">
      <c r="A38" s="184" t="s">
        <v>149</v>
      </c>
      <c r="B38" s="353">
        <v>4600</v>
      </c>
      <c r="C38" s="225">
        <v>520</v>
      </c>
      <c r="D38" s="339">
        <f>C38/B38</f>
        <v>0.11304347826086956</v>
      </c>
    </row>
    <row r="39" spans="1:4" ht="15.75" thickBot="1" x14ac:dyDescent="0.3">
      <c r="A39" s="184" t="s">
        <v>150</v>
      </c>
      <c r="B39" s="354">
        <v>10700</v>
      </c>
      <c r="C39" s="349">
        <v>830</v>
      </c>
      <c r="D39" s="374">
        <f>C39/B39</f>
        <v>7.7570093457943926E-2</v>
      </c>
    </row>
    <row r="40" spans="1:4" ht="16.5" thickTop="1" thickBot="1" x14ac:dyDescent="0.3">
      <c r="A40" s="245" t="s">
        <v>422</v>
      </c>
      <c r="B40" s="355">
        <v>294600</v>
      </c>
      <c r="C40" s="351">
        <v>25155</v>
      </c>
      <c r="D40" s="394">
        <f t="shared" ref="D40" si="1">C40/B40</f>
        <v>8.5386965376782073E-2</v>
      </c>
    </row>
    <row r="41" spans="1:4" ht="15.75" thickTop="1" x14ac:dyDescent="0.25"/>
    <row r="42" spans="1:4" x14ac:dyDescent="0.25">
      <c r="A42" s="352" t="s">
        <v>423</v>
      </c>
    </row>
  </sheetData>
  <mergeCells count="4">
    <mergeCell ref="A6:A7"/>
    <mergeCell ref="B6:B7"/>
    <mergeCell ref="D6:D7"/>
    <mergeCell ref="C6:C7"/>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5904-4696-4D00-8168-0EA967A151CA}">
  <dimension ref="A1:H31"/>
  <sheetViews>
    <sheetView zoomScale="90" zoomScaleNormal="90" workbookViewId="0">
      <selection activeCell="E39" sqref="E39"/>
    </sheetView>
  </sheetViews>
  <sheetFormatPr defaultColWidth="8.7109375" defaultRowHeight="15" x14ac:dyDescent="0.25"/>
  <cols>
    <col min="1" max="1" width="36.42578125" style="166" bestFit="1" customWidth="1"/>
    <col min="2" max="2" width="32.28515625" style="166" bestFit="1" customWidth="1"/>
    <col min="3" max="3" width="13.28515625" style="166" customWidth="1"/>
    <col min="4" max="4" width="9.7109375" style="166" customWidth="1"/>
    <col min="5" max="5" width="27.28515625" style="166" customWidth="1"/>
    <col min="6" max="6" width="13.28515625" style="166" customWidth="1"/>
    <col min="7" max="7" width="12.7109375" style="166" customWidth="1"/>
    <col min="8" max="8" width="33.7109375" style="166" bestFit="1" customWidth="1"/>
    <col min="9" max="9" width="10.28515625" style="166" bestFit="1" customWidth="1"/>
    <col min="10" max="16" width="8.7109375" style="166"/>
    <col min="17" max="17" width="18.7109375" style="166" customWidth="1"/>
    <col min="18" max="18" width="8.7109375" style="166"/>
    <col min="19" max="19" width="13.5703125" style="166" customWidth="1"/>
    <col min="20" max="20" width="13.7109375" style="166" customWidth="1"/>
    <col min="21" max="21" width="18" style="166" customWidth="1"/>
    <col min="22" max="22" width="8.7109375" style="166"/>
    <col min="23" max="23" width="11.28515625" style="166" bestFit="1" customWidth="1"/>
    <col min="24" max="25" width="8.7109375" style="166"/>
    <col min="26" max="26" width="19.28515625" style="166" customWidth="1"/>
    <col min="27" max="27" width="8.7109375" style="166"/>
    <col min="28" max="28" width="14.28515625" style="166" customWidth="1"/>
    <col min="29" max="29" width="11.42578125" style="166" bestFit="1" customWidth="1"/>
    <col min="30" max="30" width="8.7109375" style="166" bestFit="1" customWidth="1"/>
    <col min="31" max="16384" width="8.7109375" style="166"/>
  </cols>
  <sheetData>
    <row r="1" spans="1:8" x14ac:dyDescent="0.25">
      <c r="A1" s="6" t="s">
        <v>84</v>
      </c>
    </row>
    <row r="2" spans="1:8" x14ac:dyDescent="0.25">
      <c r="A2" s="6" t="s">
        <v>57</v>
      </c>
    </row>
    <row r="3" spans="1:8" x14ac:dyDescent="0.25">
      <c r="A3" s="6"/>
    </row>
    <row r="4" spans="1:8" x14ac:dyDescent="0.25">
      <c r="A4" s="7" t="s">
        <v>5</v>
      </c>
    </row>
    <row r="5" spans="1:8" ht="15" customHeight="1" thickBot="1" x14ac:dyDescent="0.3">
      <c r="B5" s="264"/>
      <c r="C5" s="264"/>
      <c r="D5" s="264"/>
      <c r="E5" s="264"/>
      <c r="F5" s="264"/>
      <c r="G5" s="264"/>
      <c r="H5" s="264"/>
    </row>
    <row r="6" spans="1:8" s="324" customFormat="1" ht="31.5" thickTop="1" thickBot="1" x14ac:dyDescent="0.3">
      <c r="A6" s="403" t="s">
        <v>424</v>
      </c>
      <c r="B6" s="403" t="s">
        <v>101</v>
      </c>
      <c r="C6" s="403" t="s">
        <v>87</v>
      </c>
      <c r="D6" s="403" t="s">
        <v>88</v>
      </c>
      <c r="E6" s="273" t="s">
        <v>292</v>
      </c>
      <c r="F6" s="403" t="s">
        <v>90</v>
      </c>
    </row>
    <row r="7" spans="1:8" ht="15.75" thickTop="1" x14ac:dyDescent="0.25">
      <c r="A7" s="619" t="s">
        <v>103</v>
      </c>
      <c r="B7" s="169" t="s">
        <v>94</v>
      </c>
      <c r="C7" s="265">
        <v>8402</v>
      </c>
      <c r="D7" s="265">
        <v>10985</v>
      </c>
      <c r="E7" s="260" t="s">
        <v>361</v>
      </c>
      <c r="F7" s="266">
        <v>19387</v>
      </c>
    </row>
    <row r="8" spans="1:8" x14ac:dyDescent="0.25">
      <c r="A8" s="620"/>
      <c r="B8" s="169" t="s">
        <v>92</v>
      </c>
      <c r="C8" s="265">
        <v>11411</v>
      </c>
      <c r="D8" s="265">
        <v>14847</v>
      </c>
      <c r="E8" s="261" t="s">
        <v>361</v>
      </c>
      <c r="F8" s="266">
        <v>26258</v>
      </c>
    </row>
    <row r="9" spans="1:8" ht="15.75" thickBot="1" x14ac:dyDescent="0.3">
      <c r="A9" s="621"/>
      <c r="B9" s="209" t="s">
        <v>425</v>
      </c>
      <c r="C9" s="267">
        <v>0.73599999999999999</v>
      </c>
      <c r="D9" s="267">
        <v>0.74</v>
      </c>
      <c r="E9" s="262" t="s">
        <v>361</v>
      </c>
      <c r="F9" s="268">
        <v>0.73799999999999999</v>
      </c>
    </row>
    <row r="10" spans="1:8" ht="15.75" thickTop="1" x14ac:dyDescent="0.25">
      <c r="A10" s="619" t="s">
        <v>104</v>
      </c>
      <c r="B10" s="169" t="s">
        <v>94</v>
      </c>
      <c r="C10" s="265">
        <v>8152</v>
      </c>
      <c r="D10" s="265">
        <v>11242</v>
      </c>
      <c r="E10" s="261" t="s">
        <v>361</v>
      </c>
      <c r="F10" s="266">
        <v>19394</v>
      </c>
    </row>
    <row r="11" spans="1:8" x14ac:dyDescent="0.25">
      <c r="A11" s="620"/>
      <c r="B11" s="169" t="s">
        <v>92</v>
      </c>
      <c r="C11" s="265">
        <v>10782</v>
      </c>
      <c r="D11" s="265">
        <v>14837</v>
      </c>
      <c r="E11" s="261" t="s">
        <v>361</v>
      </c>
      <c r="F11" s="266">
        <v>25619</v>
      </c>
    </row>
    <row r="12" spans="1:8" ht="15.75" thickBot="1" x14ac:dyDescent="0.3">
      <c r="A12" s="621"/>
      <c r="B12" s="209" t="s">
        <v>425</v>
      </c>
      <c r="C12" s="267">
        <v>0.75600000000000001</v>
      </c>
      <c r="D12" s="267">
        <v>0.75800000000000001</v>
      </c>
      <c r="E12" s="263" t="s">
        <v>361</v>
      </c>
      <c r="F12" s="268">
        <v>0.75700000000000001</v>
      </c>
    </row>
    <row r="13" spans="1:8" ht="15.75" thickTop="1" x14ac:dyDescent="0.25">
      <c r="A13" s="619" t="s">
        <v>105</v>
      </c>
      <c r="B13" s="169" t="s">
        <v>94</v>
      </c>
      <c r="C13" s="265">
        <v>8429</v>
      </c>
      <c r="D13" s="265">
        <v>11975</v>
      </c>
      <c r="E13" s="260" t="s">
        <v>361</v>
      </c>
      <c r="F13" s="266">
        <v>20404</v>
      </c>
    </row>
    <row r="14" spans="1:8" x14ac:dyDescent="0.25">
      <c r="A14" s="620"/>
      <c r="B14" s="169" t="s">
        <v>92</v>
      </c>
      <c r="C14" s="265">
        <v>10661</v>
      </c>
      <c r="D14" s="265">
        <v>15367</v>
      </c>
      <c r="E14" s="261" t="s">
        <v>361</v>
      </c>
      <c r="F14" s="266">
        <v>26028</v>
      </c>
    </row>
    <row r="15" spans="1:8" ht="15.75" thickBot="1" x14ac:dyDescent="0.3">
      <c r="A15" s="621"/>
      <c r="B15" s="209" t="s">
        <v>425</v>
      </c>
      <c r="C15" s="267">
        <v>0.79100000000000004</v>
      </c>
      <c r="D15" s="267">
        <v>0.77900000000000003</v>
      </c>
      <c r="E15" s="262" t="s">
        <v>361</v>
      </c>
      <c r="F15" s="268">
        <v>0.78400000000000003</v>
      </c>
    </row>
    <row r="16" spans="1:8" ht="15.75" thickTop="1" x14ac:dyDescent="0.25">
      <c r="A16" s="619" t="s">
        <v>106</v>
      </c>
      <c r="B16" s="169" t="s">
        <v>94</v>
      </c>
      <c r="C16" s="265">
        <v>7986</v>
      </c>
      <c r="D16" s="265">
        <v>12323</v>
      </c>
      <c r="E16" s="261" t="s">
        <v>361</v>
      </c>
      <c r="F16" s="266">
        <v>20309</v>
      </c>
    </row>
    <row r="17" spans="1:6" x14ac:dyDescent="0.25">
      <c r="A17" s="620"/>
      <c r="B17" s="169" t="s">
        <v>92</v>
      </c>
      <c r="C17" s="265">
        <v>10334</v>
      </c>
      <c r="D17" s="265">
        <v>15766</v>
      </c>
      <c r="E17" s="261" t="s">
        <v>361</v>
      </c>
      <c r="F17" s="266">
        <v>26100</v>
      </c>
    </row>
    <row r="18" spans="1:6" ht="15.75" thickBot="1" x14ac:dyDescent="0.3">
      <c r="A18" s="621"/>
      <c r="B18" s="209" t="s">
        <v>425</v>
      </c>
      <c r="C18" s="267">
        <v>0.77300000000000002</v>
      </c>
      <c r="D18" s="267">
        <v>0.78200000000000003</v>
      </c>
      <c r="E18" s="263" t="s">
        <v>361</v>
      </c>
      <c r="F18" s="268">
        <v>0.77800000000000002</v>
      </c>
    </row>
    <row r="19" spans="1:6" ht="15.75" thickTop="1" x14ac:dyDescent="0.25">
      <c r="A19" s="608" t="s">
        <v>107</v>
      </c>
      <c r="B19" s="169" t="s">
        <v>94</v>
      </c>
      <c r="C19" s="265">
        <v>8207</v>
      </c>
      <c r="D19" s="265">
        <v>13560</v>
      </c>
      <c r="E19" s="260" t="s">
        <v>361</v>
      </c>
      <c r="F19" s="266">
        <v>21767</v>
      </c>
    </row>
    <row r="20" spans="1:6" x14ac:dyDescent="0.25">
      <c r="A20" s="622"/>
      <c r="B20" s="169" t="s">
        <v>92</v>
      </c>
      <c r="C20" s="265">
        <v>10850</v>
      </c>
      <c r="D20" s="265">
        <v>17611</v>
      </c>
      <c r="E20" s="261" t="s">
        <v>361</v>
      </c>
      <c r="F20" s="266">
        <v>28461</v>
      </c>
    </row>
    <row r="21" spans="1:6" ht="15.75" thickBot="1" x14ac:dyDescent="0.3">
      <c r="A21" s="609"/>
      <c r="B21" s="209" t="s">
        <v>425</v>
      </c>
      <c r="C21" s="267">
        <v>0.75600000000000001</v>
      </c>
      <c r="D21" s="267">
        <v>0.77</v>
      </c>
      <c r="E21" s="263" t="s">
        <v>361</v>
      </c>
      <c r="F21" s="268">
        <v>0.76500000000000001</v>
      </c>
    </row>
    <row r="22" spans="1:6" ht="15.75" thickTop="1" x14ac:dyDescent="0.25">
      <c r="A22" s="608" t="s">
        <v>108</v>
      </c>
      <c r="B22" s="169" t="s">
        <v>94</v>
      </c>
      <c r="C22" s="265">
        <v>8479</v>
      </c>
      <c r="D22" s="265">
        <v>13421</v>
      </c>
      <c r="E22" s="260" t="s">
        <v>361</v>
      </c>
      <c r="F22" s="266">
        <v>21900</v>
      </c>
    </row>
    <row r="23" spans="1:6" x14ac:dyDescent="0.25">
      <c r="A23" s="622"/>
      <c r="B23" s="169" t="s">
        <v>92</v>
      </c>
      <c r="C23" s="265">
        <v>11048</v>
      </c>
      <c r="D23" s="265">
        <v>17537</v>
      </c>
      <c r="E23" s="261" t="s">
        <v>361</v>
      </c>
      <c r="F23" s="266">
        <v>28585</v>
      </c>
    </row>
    <row r="24" spans="1:6" ht="15.75" thickBot="1" x14ac:dyDescent="0.3">
      <c r="A24" s="609"/>
      <c r="B24" s="209" t="s">
        <v>425</v>
      </c>
      <c r="C24" s="269">
        <v>0.76700000000000002</v>
      </c>
      <c r="D24" s="269">
        <v>0.76500000000000001</v>
      </c>
      <c r="E24" s="262" t="s">
        <v>361</v>
      </c>
      <c r="F24" s="268">
        <v>0.76600000000000001</v>
      </c>
    </row>
    <row r="25" spans="1:6" ht="15.75" thickTop="1" x14ac:dyDescent="0.25">
      <c r="A25" s="608" t="s">
        <v>109</v>
      </c>
      <c r="B25" s="169" t="s">
        <v>94</v>
      </c>
      <c r="C25" s="247">
        <v>6069</v>
      </c>
      <c r="D25" s="247">
        <v>9100</v>
      </c>
      <c r="E25" s="261" t="s">
        <v>361</v>
      </c>
      <c r="F25" s="270">
        <v>15169</v>
      </c>
    </row>
    <row r="26" spans="1:6" x14ac:dyDescent="0.25">
      <c r="A26" s="622"/>
      <c r="B26" s="169" t="s">
        <v>92</v>
      </c>
      <c r="C26" s="247">
        <v>7960</v>
      </c>
      <c r="D26" s="247">
        <v>11887</v>
      </c>
      <c r="E26" s="261" t="s">
        <v>361</v>
      </c>
      <c r="F26" s="270">
        <v>19847</v>
      </c>
    </row>
    <row r="27" spans="1:6" ht="15.75" thickBot="1" x14ac:dyDescent="0.3">
      <c r="A27" s="609"/>
      <c r="B27" s="209" t="s">
        <v>425</v>
      </c>
      <c r="C27" s="269">
        <v>0.76200000000000001</v>
      </c>
      <c r="D27" s="269">
        <v>0.76600000000000001</v>
      </c>
      <c r="E27" s="262" t="s">
        <v>361</v>
      </c>
      <c r="F27" s="271">
        <v>0.76400000000000001</v>
      </c>
    </row>
    <row r="28" spans="1:6" ht="15" customHeight="1" thickTop="1" x14ac:dyDescent="0.25">
      <c r="A28" s="619" t="s">
        <v>110</v>
      </c>
      <c r="B28" s="169" t="s">
        <v>94</v>
      </c>
      <c r="C28" s="225">
        <v>7053</v>
      </c>
      <c r="D28" s="225">
        <v>10708</v>
      </c>
      <c r="E28" s="40">
        <v>14</v>
      </c>
      <c r="F28" s="225">
        <v>17775</v>
      </c>
    </row>
    <row r="29" spans="1:6" ht="14.65" customHeight="1" x14ac:dyDescent="0.25">
      <c r="A29" s="620"/>
      <c r="B29" s="169" t="s">
        <v>92</v>
      </c>
      <c r="C29" s="225">
        <v>9854</v>
      </c>
      <c r="D29" s="225">
        <v>14886</v>
      </c>
      <c r="E29" s="40">
        <v>23</v>
      </c>
      <c r="F29" s="225">
        <v>24763</v>
      </c>
    </row>
    <row r="30" spans="1:6" ht="14.65" customHeight="1" thickBot="1" x14ac:dyDescent="0.3">
      <c r="A30" s="621"/>
      <c r="B30" s="209" t="s">
        <v>425</v>
      </c>
      <c r="C30" s="325">
        <v>0.71599999999999997</v>
      </c>
      <c r="D30" s="325">
        <v>0.71899999999999997</v>
      </c>
      <c r="E30" s="325">
        <v>0.60899999999999999</v>
      </c>
      <c r="F30" s="409">
        <v>0.71799999999999997</v>
      </c>
    </row>
    <row r="31" spans="1:6" ht="15.75" thickTop="1" x14ac:dyDescent="0.25">
      <c r="C31" s="212"/>
      <c r="D31" s="212"/>
      <c r="E31" s="212"/>
    </row>
  </sheetData>
  <mergeCells count="8">
    <mergeCell ref="A28:A30"/>
    <mergeCell ref="A16:A18"/>
    <mergeCell ref="A13:A15"/>
    <mergeCell ref="A10:A12"/>
    <mergeCell ref="A7:A9"/>
    <mergeCell ref="A19:A21"/>
    <mergeCell ref="A22:A24"/>
    <mergeCell ref="A25:A27"/>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D203-51C2-4351-955C-E58BE69CE58A}">
  <dimension ref="A1:F28"/>
  <sheetViews>
    <sheetView zoomScale="90" zoomScaleNormal="90" workbookViewId="0">
      <selection activeCell="H36" sqref="H36"/>
    </sheetView>
  </sheetViews>
  <sheetFormatPr defaultColWidth="8.7109375" defaultRowHeight="15" x14ac:dyDescent="0.25"/>
  <cols>
    <col min="1" max="1" width="19.5703125" style="166" customWidth="1"/>
    <col min="2" max="2" width="21" style="166" customWidth="1"/>
    <col min="3" max="3" width="11.28515625" style="166" customWidth="1"/>
    <col min="4" max="4" width="11" style="166" customWidth="1"/>
    <col min="5" max="5" width="10.5703125" style="166" customWidth="1"/>
    <col min="6" max="6" width="10.28515625" style="166" customWidth="1"/>
    <col min="7" max="16384" width="8.7109375" style="166"/>
  </cols>
  <sheetData>
    <row r="1" spans="1:6" x14ac:dyDescent="0.25">
      <c r="A1" s="6" t="s">
        <v>84</v>
      </c>
    </row>
    <row r="2" spans="1:6" x14ac:dyDescent="0.25">
      <c r="A2" s="6" t="s">
        <v>58</v>
      </c>
    </row>
    <row r="3" spans="1:6" x14ac:dyDescent="0.25">
      <c r="A3" s="6"/>
    </row>
    <row r="4" spans="1:6" x14ac:dyDescent="0.25">
      <c r="A4" s="6" t="s">
        <v>5</v>
      </c>
    </row>
    <row r="5" spans="1:6" ht="15.75" thickBot="1" x14ac:dyDescent="0.3">
      <c r="A5" s="7"/>
    </row>
    <row r="6" spans="1:6" s="406" customFormat="1" ht="16.5" thickTop="1" thickBot="1" x14ac:dyDescent="0.3">
      <c r="A6" s="403" t="s">
        <v>426</v>
      </c>
      <c r="B6" s="403" t="s">
        <v>101</v>
      </c>
      <c r="C6" s="403" t="s">
        <v>111</v>
      </c>
      <c r="D6" s="403" t="s">
        <v>112</v>
      </c>
      <c r="E6" s="403" t="s">
        <v>113</v>
      </c>
      <c r="F6" s="403" t="s">
        <v>90</v>
      </c>
    </row>
    <row r="7" spans="1:6" ht="15.75" thickTop="1" x14ac:dyDescent="0.25">
      <c r="A7" s="623" t="s">
        <v>104</v>
      </c>
      <c r="B7" s="184" t="s">
        <v>94</v>
      </c>
      <c r="C7" s="170">
        <v>9722</v>
      </c>
      <c r="D7" s="170">
        <v>5620</v>
      </c>
      <c r="E7" s="170">
        <v>4052</v>
      </c>
      <c r="F7" s="170">
        <v>19394</v>
      </c>
    </row>
    <row r="8" spans="1:6" x14ac:dyDescent="0.25">
      <c r="A8" s="624"/>
      <c r="B8" s="184" t="s">
        <v>92</v>
      </c>
      <c r="C8" s="170">
        <v>13086</v>
      </c>
      <c r="D8" s="170">
        <v>7432</v>
      </c>
      <c r="E8" s="170">
        <v>5101</v>
      </c>
      <c r="F8" s="170">
        <v>25619</v>
      </c>
    </row>
    <row r="9" spans="1:6" ht="15.75" thickBot="1" x14ac:dyDescent="0.3">
      <c r="A9" s="625"/>
      <c r="B9" s="189" t="s">
        <v>427</v>
      </c>
      <c r="C9" s="246">
        <v>0.74299999999999999</v>
      </c>
      <c r="D9" s="246">
        <v>0.75600000000000001</v>
      </c>
      <c r="E9" s="246">
        <v>0.79400000000000004</v>
      </c>
      <c r="F9" s="246">
        <v>0.75700000000000001</v>
      </c>
    </row>
    <row r="10" spans="1:6" ht="15.75" thickTop="1" x14ac:dyDescent="0.25">
      <c r="A10" s="623" t="s">
        <v>105</v>
      </c>
      <c r="B10" s="184" t="s">
        <v>94</v>
      </c>
      <c r="C10" s="170">
        <v>9912</v>
      </c>
      <c r="D10" s="170">
        <v>5815</v>
      </c>
      <c r="E10" s="170">
        <v>4677</v>
      </c>
      <c r="F10" s="170">
        <v>20404</v>
      </c>
    </row>
    <row r="11" spans="1:6" x14ac:dyDescent="0.25">
      <c r="A11" s="624"/>
      <c r="B11" s="184" t="s">
        <v>92</v>
      </c>
      <c r="C11" s="170">
        <v>12982</v>
      </c>
      <c r="D11" s="170">
        <v>7422</v>
      </c>
      <c r="E11" s="170">
        <v>5624</v>
      </c>
      <c r="F11" s="170">
        <v>26028</v>
      </c>
    </row>
    <row r="12" spans="1:6" ht="15.75" thickBot="1" x14ac:dyDescent="0.3">
      <c r="A12" s="625"/>
      <c r="B12" s="189" t="s">
        <v>427</v>
      </c>
      <c r="C12" s="246">
        <v>0.76400000000000001</v>
      </c>
      <c r="D12" s="246">
        <v>0.78300000000000003</v>
      </c>
      <c r="E12" s="246">
        <v>0.83199999999999996</v>
      </c>
      <c r="F12" s="246">
        <v>0.78400000000000003</v>
      </c>
    </row>
    <row r="13" spans="1:6" ht="15.75" thickTop="1" x14ac:dyDescent="0.25">
      <c r="A13" s="623" t="s">
        <v>106</v>
      </c>
      <c r="B13" s="184" t="s">
        <v>94</v>
      </c>
      <c r="C13" s="170">
        <v>9943</v>
      </c>
      <c r="D13" s="170">
        <v>5720</v>
      </c>
      <c r="E13" s="170">
        <v>4646</v>
      </c>
      <c r="F13" s="170">
        <v>20309</v>
      </c>
    </row>
    <row r="14" spans="1:6" x14ac:dyDescent="0.25">
      <c r="A14" s="624"/>
      <c r="B14" s="184" t="s">
        <v>92</v>
      </c>
      <c r="C14" s="170">
        <v>13013</v>
      </c>
      <c r="D14" s="170">
        <v>7386</v>
      </c>
      <c r="E14" s="170">
        <v>5702</v>
      </c>
      <c r="F14" s="170">
        <v>26101</v>
      </c>
    </row>
    <row r="15" spans="1:6" ht="15.75" thickBot="1" x14ac:dyDescent="0.3">
      <c r="A15" s="625"/>
      <c r="B15" s="189" t="s">
        <v>427</v>
      </c>
      <c r="C15" s="246">
        <v>0.76400000000000001</v>
      </c>
      <c r="D15" s="246">
        <v>0.77400000000000002</v>
      </c>
      <c r="E15" s="246">
        <v>0.81499999999999995</v>
      </c>
      <c r="F15" s="246">
        <v>0.77800000000000002</v>
      </c>
    </row>
    <row r="16" spans="1:6" ht="15.75" thickTop="1" x14ac:dyDescent="0.25">
      <c r="A16" s="623" t="s">
        <v>107</v>
      </c>
      <c r="B16" s="184" t="s">
        <v>94</v>
      </c>
      <c r="C16" s="247">
        <v>9462</v>
      </c>
      <c r="D16" s="170">
        <v>5742</v>
      </c>
      <c r="E16" s="170">
        <v>6563</v>
      </c>
      <c r="F16" s="170">
        <v>21767</v>
      </c>
    </row>
    <row r="17" spans="1:6" x14ac:dyDescent="0.25">
      <c r="A17" s="624"/>
      <c r="B17" s="184" t="s">
        <v>92</v>
      </c>
      <c r="C17" s="170">
        <v>12780</v>
      </c>
      <c r="D17" s="170">
        <v>7496</v>
      </c>
      <c r="E17" s="170">
        <v>8185</v>
      </c>
      <c r="F17" s="170">
        <v>28461</v>
      </c>
    </row>
    <row r="18" spans="1:6" ht="15.75" thickBot="1" x14ac:dyDescent="0.3">
      <c r="A18" s="625"/>
      <c r="B18" s="189" t="s">
        <v>427</v>
      </c>
      <c r="C18" s="246">
        <v>0.74</v>
      </c>
      <c r="D18" s="246">
        <v>0.76600000000000001</v>
      </c>
      <c r="E18" s="246">
        <v>0.80200000000000005</v>
      </c>
      <c r="F18" s="246">
        <v>0.76500000000000001</v>
      </c>
    </row>
    <row r="19" spans="1:6" ht="15.75" thickTop="1" x14ac:dyDescent="0.25">
      <c r="A19" s="626" t="s">
        <v>108</v>
      </c>
      <c r="B19" s="169" t="s">
        <v>428</v>
      </c>
      <c r="C19" s="170">
        <v>8828</v>
      </c>
      <c r="D19" s="170">
        <v>5405</v>
      </c>
      <c r="E19" s="170">
        <v>7667</v>
      </c>
      <c r="F19" s="170">
        <v>21900</v>
      </c>
    </row>
    <row r="20" spans="1:6" x14ac:dyDescent="0.25">
      <c r="A20" s="627"/>
      <c r="B20" s="169" t="s">
        <v>92</v>
      </c>
      <c r="C20" s="170">
        <v>11982</v>
      </c>
      <c r="D20" s="170">
        <v>7045</v>
      </c>
      <c r="E20" s="170">
        <v>9558</v>
      </c>
      <c r="F20" s="170">
        <v>28585</v>
      </c>
    </row>
    <row r="21" spans="1:6" ht="15.75" thickBot="1" x14ac:dyDescent="0.3">
      <c r="A21" s="628"/>
      <c r="B21" s="209" t="s">
        <v>427</v>
      </c>
      <c r="C21" s="246">
        <v>0.73699999999999999</v>
      </c>
      <c r="D21" s="246">
        <v>0.76700000000000002</v>
      </c>
      <c r="E21" s="246">
        <v>0.80200000000000005</v>
      </c>
      <c r="F21" s="246">
        <v>0.76600000000000001</v>
      </c>
    </row>
    <row r="22" spans="1:6" ht="15.75" thickTop="1" x14ac:dyDescent="0.25">
      <c r="A22" s="626" t="s">
        <v>109</v>
      </c>
      <c r="B22" s="169" t="s">
        <v>94</v>
      </c>
      <c r="C22" s="170">
        <v>6067</v>
      </c>
      <c r="D22" s="170">
        <v>3351</v>
      </c>
      <c r="E22" s="170">
        <v>5751</v>
      </c>
      <c r="F22" s="170">
        <v>15169</v>
      </c>
    </row>
    <row r="23" spans="1:6" x14ac:dyDescent="0.25">
      <c r="A23" s="627"/>
      <c r="B23" s="169" t="s">
        <v>92</v>
      </c>
      <c r="C23" s="170">
        <v>8082</v>
      </c>
      <c r="D23" s="170">
        <v>4414</v>
      </c>
      <c r="E23" s="170">
        <v>7351</v>
      </c>
      <c r="F23" s="170">
        <v>19847</v>
      </c>
    </row>
    <row r="24" spans="1:6" ht="15.75" thickBot="1" x14ac:dyDescent="0.3">
      <c r="A24" s="628"/>
      <c r="B24" s="209" t="s">
        <v>427</v>
      </c>
      <c r="C24" s="246">
        <v>0.751</v>
      </c>
      <c r="D24" s="246">
        <v>0.75900000000000001</v>
      </c>
      <c r="E24" s="246">
        <v>0.78200000000000003</v>
      </c>
      <c r="F24" s="246">
        <v>0.76400000000000001</v>
      </c>
    </row>
    <row r="25" spans="1:6" ht="15.75" thickTop="1" x14ac:dyDescent="0.25">
      <c r="A25" s="626" t="s">
        <v>110</v>
      </c>
      <c r="B25" s="169" t="s">
        <v>94</v>
      </c>
      <c r="C25" s="341">
        <v>6286</v>
      </c>
      <c r="D25" s="341">
        <v>3617</v>
      </c>
      <c r="E25" s="341">
        <v>7872</v>
      </c>
      <c r="F25" s="341">
        <v>17775</v>
      </c>
    </row>
    <row r="26" spans="1:6" x14ac:dyDescent="0.25">
      <c r="A26" s="627"/>
      <c r="B26" s="169" t="s">
        <v>92</v>
      </c>
      <c r="C26" s="341">
        <v>9299</v>
      </c>
      <c r="D26" s="341">
        <v>5197</v>
      </c>
      <c r="E26" s="341">
        <v>10267</v>
      </c>
      <c r="F26" s="341">
        <v>24763</v>
      </c>
    </row>
    <row r="27" spans="1:6" ht="15.75" thickBot="1" x14ac:dyDescent="0.3">
      <c r="A27" s="628"/>
      <c r="B27" s="209" t="s">
        <v>427</v>
      </c>
      <c r="C27" s="410">
        <v>0.67600000000000005</v>
      </c>
      <c r="D27" s="411">
        <v>0.69599999999999995</v>
      </c>
      <c r="E27" s="412">
        <v>0.76700000000000002</v>
      </c>
      <c r="F27" s="412">
        <v>0.71799999999999997</v>
      </c>
    </row>
    <row r="28" spans="1:6" ht="15.75" thickTop="1" x14ac:dyDescent="0.25">
      <c r="C28" s="212"/>
      <c r="E28" s="212"/>
      <c r="F28" s="212"/>
    </row>
  </sheetData>
  <mergeCells count="7">
    <mergeCell ref="A7:A9"/>
    <mergeCell ref="A10:A12"/>
    <mergeCell ref="A13:A15"/>
    <mergeCell ref="A19:A21"/>
    <mergeCell ref="A25:A27"/>
    <mergeCell ref="A16:A18"/>
    <mergeCell ref="A22:A2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CD40-C5AF-4B07-A565-8CE7831E08BF}">
  <dimension ref="A1:N16"/>
  <sheetViews>
    <sheetView zoomScale="90" zoomScaleNormal="90" workbookViewId="0">
      <selection activeCell="E19" sqref="E19"/>
    </sheetView>
  </sheetViews>
  <sheetFormatPr defaultColWidth="8.7109375" defaultRowHeight="15" x14ac:dyDescent="0.25"/>
  <cols>
    <col min="1" max="1" width="14.7109375" style="166" customWidth="1"/>
    <col min="2" max="2" width="26.28515625" style="166" customWidth="1"/>
    <col min="3" max="5" width="8.7109375" style="166"/>
    <col min="6" max="6" width="8.5703125" style="166" bestFit="1" customWidth="1"/>
    <col min="7" max="16384" width="8.7109375" style="166"/>
  </cols>
  <sheetData>
    <row r="1" spans="1:14" x14ac:dyDescent="0.25">
      <c r="A1" s="220" t="s">
        <v>84</v>
      </c>
    </row>
    <row r="2" spans="1:14" x14ac:dyDescent="0.25">
      <c r="A2" s="220" t="s">
        <v>59</v>
      </c>
    </row>
    <row r="3" spans="1:14" x14ac:dyDescent="0.25">
      <c r="A3" s="220"/>
    </row>
    <row r="4" spans="1:14" x14ac:dyDescent="0.25">
      <c r="A4" s="221" t="s">
        <v>5</v>
      </c>
    </row>
    <row r="5" spans="1:14" ht="15.75" thickBot="1" x14ac:dyDescent="0.3">
      <c r="A5" s="221"/>
    </row>
    <row r="6" spans="1:14" ht="16.5" thickTop="1" thickBot="1" x14ac:dyDescent="0.3">
      <c r="A6" s="405" t="s">
        <v>424</v>
      </c>
      <c r="B6" s="403" t="s">
        <v>101</v>
      </c>
      <c r="C6" s="403" t="s">
        <v>318</v>
      </c>
      <c r="D6" s="403" t="s">
        <v>319</v>
      </c>
      <c r="E6" s="403" t="s">
        <v>320</v>
      </c>
      <c r="F6" s="403" t="s">
        <v>321</v>
      </c>
      <c r="G6" s="404" t="s">
        <v>322</v>
      </c>
      <c r="H6" s="404" t="s">
        <v>323</v>
      </c>
      <c r="I6" s="404" t="s">
        <v>325</v>
      </c>
      <c r="J6" s="403" t="s">
        <v>407</v>
      </c>
      <c r="K6" s="403" t="s">
        <v>326</v>
      </c>
      <c r="L6" s="403" t="s">
        <v>408</v>
      </c>
      <c r="M6" s="403" t="s">
        <v>409</v>
      </c>
      <c r="N6" s="404" t="s">
        <v>90</v>
      </c>
    </row>
    <row r="7" spans="1:14" ht="15.75" thickTop="1" x14ac:dyDescent="0.25">
      <c r="A7" s="632" t="s">
        <v>355</v>
      </c>
      <c r="B7" s="184" t="s">
        <v>94</v>
      </c>
      <c r="C7" s="170">
        <v>5079</v>
      </c>
      <c r="D7" s="170">
        <v>5922</v>
      </c>
      <c r="E7" s="170">
        <v>3148</v>
      </c>
      <c r="F7" s="249">
        <v>551</v>
      </c>
      <c r="G7" s="185">
        <v>727</v>
      </c>
      <c r="H7" s="185">
        <v>11</v>
      </c>
      <c r="I7" s="185">
        <v>131</v>
      </c>
      <c r="J7" s="171">
        <v>993</v>
      </c>
      <c r="K7" s="170">
        <v>5077</v>
      </c>
      <c r="L7" s="171">
        <v>246</v>
      </c>
      <c r="M7" s="171">
        <v>15</v>
      </c>
      <c r="N7" s="188">
        <v>21900</v>
      </c>
    </row>
    <row r="8" spans="1:14" ht="15.4" customHeight="1" x14ac:dyDescent="0.25">
      <c r="A8" s="633"/>
      <c r="B8" s="184" t="s">
        <v>92</v>
      </c>
      <c r="C8" s="170">
        <v>6664</v>
      </c>
      <c r="D8" s="170">
        <v>8102</v>
      </c>
      <c r="E8" s="170">
        <v>4562</v>
      </c>
      <c r="F8" s="185">
        <v>665</v>
      </c>
      <c r="G8" s="185">
        <v>884</v>
      </c>
      <c r="H8" s="185">
        <v>22</v>
      </c>
      <c r="I8" s="185">
        <v>173</v>
      </c>
      <c r="J8" s="170">
        <v>1194</v>
      </c>
      <c r="K8" s="170">
        <v>6014</v>
      </c>
      <c r="L8" s="171">
        <v>287</v>
      </c>
      <c r="M8" s="171">
        <v>18</v>
      </c>
      <c r="N8" s="188">
        <v>28585</v>
      </c>
    </row>
    <row r="9" spans="1:14" ht="15.75" thickBot="1" x14ac:dyDescent="0.3">
      <c r="A9" s="634"/>
      <c r="B9" s="189" t="s">
        <v>427</v>
      </c>
      <c r="C9" s="246">
        <v>0.76200000000000001</v>
      </c>
      <c r="D9" s="246">
        <v>0.73</v>
      </c>
      <c r="E9" s="246">
        <v>0.69</v>
      </c>
      <c r="F9" s="215">
        <v>0.82899999999999996</v>
      </c>
      <c r="G9" s="215">
        <v>0.82199999999999995</v>
      </c>
      <c r="H9" s="215">
        <v>0.5</v>
      </c>
      <c r="I9" s="215">
        <v>0.75700000000000001</v>
      </c>
      <c r="J9" s="246">
        <v>0.83099999999999996</v>
      </c>
      <c r="K9" s="246">
        <v>0.84399999999999997</v>
      </c>
      <c r="L9" s="246">
        <v>0.85699999999999998</v>
      </c>
      <c r="M9" s="246">
        <v>0.83299999999999996</v>
      </c>
      <c r="N9" s="246">
        <v>0.76600000000000001</v>
      </c>
    </row>
    <row r="10" spans="1:14" ht="15.75" thickTop="1" x14ac:dyDescent="0.25">
      <c r="A10" s="629" t="s">
        <v>405</v>
      </c>
      <c r="B10" s="184" t="s">
        <v>94</v>
      </c>
      <c r="C10" s="170">
        <v>3022</v>
      </c>
      <c r="D10" s="170">
        <v>4352</v>
      </c>
      <c r="E10" s="170">
        <v>3265</v>
      </c>
      <c r="F10" s="249">
        <v>577</v>
      </c>
      <c r="G10" s="185">
        <v>838</v>
      </c>
      <c r="H10" s="185">
        <v>26</v>
      </c>
      <c r="I10" s="185">
        <v>203</v>
      </c>
      <c r="J10" s="171">
        <v>115</v>
      </c>
      <c r="K10" s="170">
        <v>2737</v>
      </c>
      <c r="L10" s="171">
        <v>28</v>
      </c>
      <c r="M10" s="171">
        <v>6</v>
      </c>
      <c r="N10" s="170">
        <v>15169</v>
      </c>
    </row>
    <row r="11" spans="1:14" ht="15.4" customHeight="1" x14ac:dyDescent="0.25">
      <c r="A11" s="630"/>
      <c r="B11" s="184" t="s">
        <v>92</v>
      </c>
      <c r="C11" s="170">
        <v>4234</v>
      </c>
      <c r="D11" s="170">
        <v>6036</v>
      </c>
      <c r="E11" s="170">
        <v>4465</v>
      </c>
      <c r="F11" s="185">
        <v>698</v>
      </c>
      <c r="G11" s="185">
        <v>998</v>
      </c>
      <c r="H11" s="185">
        <v>35</v>
      </c>
      <c r="I11" s="185">
        <v>248</v>
      </c>
      <c r="J11" s="171">
        <v>132</v>
      </c>
      <c r="K11" s="170">
        <v>2963</v>
      </c>
      <c r="L11" s="171">
        <v>33</v>
      </c>
      <c r="M11" s="171">
        <v>5</v>
      </c>
      <c r="N11" s="170">
        <v>19847</v>
      </c>
    </row>
    <row r="12" spans="1:14" ht="15.75" thickBot="1" x14ac:dyDescent="0.3">
      <c r="A12" s="631"/>
      <c r="B12" s="189" t="s">
        <v>427</v>
      </c>
      <c r="C12" s="246">
        <v>0.71399999999999997</v>
      </c>
      <c r="D12" s="246">
        <v>0.72099999999999997</v>
      </c>
      <c r="E12" s="246">
        <v>0.73099999999999998</v>
      </c>
      <c r="F12" s="215">
        <v>0.82699999999999996</v>
      </c>
      <c r="G12" s="215">
        <v>0.84</v>
      </c>
      <c r="H12" s="215">
        <v>0.74299999999999999</v>
      </c>
      <c r="I12" s="215">
        <v>0.81899999999999995</v>
      </c>
      <c r="J12" s="246">
        <v>0.871</v>
      </c>
      <c r="K12" s="246">
        <v>0.92400000000000004</v>
      </c>
      <c r="L12" s="246">
        <v>0.84799999999999998</v>
      </c>
      <c r="M12" s="248">
        <v>1.2</v>
      </c>
      <c r="N12" s="246">
        <v>0.76400000000000001</v>
      </c>
    </row>
    <row r="13" spans="1:14" ht="16.149999999999999" customHeight="1" thickTop="1" x14ac:dyDescent="0.25">
      <c r="A13" s="632" t="s">
        <v>357</v>
      </c>
      <c r="B13" s="184" t="s">
        <v>94</v>
      </c>
      <c r="C13" s="225">
        <v>3542</v>
      </c>
      <c r="D13" s="225">
        <v>6125</v>
      </c>
      <c r="E13" s="225">
        <v>4416</v>
      </c>
      <c r="F13" s="407">
        <v>639</v>
      </c>
      <c r="G13" s="407">
        <v>944</v>
      </c>
      <c r="H13" s="407">
        <v>43</v>
      </c>
      <c r="I13" s="407">
        <v>274</v>
      </c>
      <c r="J13" s="407">
        <v>22</v>
      </c>
      <c r="K13" s="225">
        <v>1764</v>
      </c>
      <c r="L13" s="340">
        <v>6</v>
      </c>
      <c r="M13" s="408" t="s">
        <v>361</v>
      </c>
      <c r="N13" s="225">
        <v>17775</v>
      </c>
    </row>
    <row r="14" spans="1:14" x14ac:dyDescent="0.25">
      <c r="A14" s="633"/>
      <c r="B14" s="184" t="s">
        <v>92</v>
      </c>
      <c r="C14" s="225">
        <v>5047</v>
      </c>
      <c r="D14" s="225">
        <v>9072</v>
      </c>
      <c r="E14" s="225">
        <v>6392</v>
      </c>
      <c r="F14" s="407">
        <v>783</v>
      </c>
      <c r="G14" s="225">
        <v>1135</v>
      </c>
      <c r="H14" s="407">
        <v>56</v>
      </c>
      <c r="I14" s="407">
        <v>327</v>
      </c>
      <c r="J14" s="407">
        <v>32</v>
      </c>
      <c r="K14" s="225">
        <v>1909</v>
      </c>
      <c r="L14" s="340">
        <v>10</v>
      </c>
      <c r="M14" s="408" t="s">
        <v>361</v>
      </c>
      <c r="N14" s="225">
        <v>24763</v>
      </c>
    </row>
    <row r="15" spans="1:14" ht="15.75" thickBot="1" x14ac:dyDescent="0.3">
      <c r="A15" s="634"/>
      <c r="B15" s="189" t="s">
        <v>427</v>
      </c>
      <c r="C15" s="409">
        <v>0.70199999999999996</v>
      </c>
      <c r="D15" s="409">
        <v>0.67500000000000004</v>
      </c>
      <c r="E15" s="409">
        <v>0.69099999999999995</v>
      </c>
      <c r="F15" s="325">
        <v>0.81599999999999995</v>
      </c>
      <c r="G15" s="409">
        <v>0.83199999999999996</v>
      </c>
      <c r="H15" s="409">
        <v>0.76800000000000002</v>
      </c>
      <c r="I15" s="325">
        <v>0.83799999999999997</v>
      </c>
      <c r="J15" s="409">
        <v>0.68799999999999994</v>
      </c>
      <c r="K15" s="325">
        <v>0.92400000000000004</v>
      </c>
      <c r="L15" s="325">
        <v>0.6</v>
      </c>
      <c r="M15" s="348" t="s">
        <v>361</v>
      </c>
      <c r="N15" s="325">
        <v>0.71799999999999997</v>
      </c>
    </row>
    <row r="16" spans="1:14" ht="15.75" thickTop="1" x14ac:dyDescent="0.25">
      <c r="F16" s="212"/>
      <c r="I16" s="212"/>
      <c r="K16" s="212"/>
      <c r="L16" s="212"/>
      <c r="M16" s="212"/>
      <c r="N16" s="212"/>
    </row>
  </sheetData>
  <mergeCells count="3">
    <mergeCell ref="A10:A12"/>
    <mergeCell ref="A7:A9"/>
    <mergeCell ref="A13:A15"/>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BCB1-F2FB-4031-9243-D84F118505BA}">
  <dimension ref="A1:D25"/>
  <sheetViews>
    <sheetView zoomScale="90" zoomScaleNormal="90" workbookViewId="0">
      <selection activeCell="E31" sqref="E31"/>
    </sheetView>
  </sheetViews>
  <sheetFormatPr defaultColWidth="8.7109375" defaultRowHeight="15" x14ac:dyDescent="0.25"/>
  <cols>
    <col min="1" max="1" width="36.42578125" style="166" bestFit="1" customWidth="1"/>
    <col min="2" max="2" width="16.28515625" style="166" bestFit="1" customWidth="1"/>
    <col min="3" max="3" width="13.7109375" style="166" bestFit="1" customWidth="1"/>
    <col min="4" max="4" width="18.28515625" style="166" customWidth="1"/>
    <col min="5" max="16384" width="8.7109375" style="166"/>
  </cols>
  <sheetData>
    <row r="1" spans="1:4" x14ac:dyDescent="0.25">
      <c r="A1" s="220" t="s">
        <v>84</v>
      </c>
    </row>
    <row r="2" spans="1:4" x14ac:dyDescent="0.25">
      <c r="A2" s="220" t="s">
        <v>60</v>
      </c>
    </row>
    <row r="3" spans="1:4" x14ac:dyDescent="0.25">
      <c r="A3" s="220"/>
    </row>
    <row r="4" spans="1:4" x14ac:dyDescent="0.25">
      <c r="A4" s="221" t="s">
        <v>5</v>
      </c>
    </row>
    <row r="5" spans="1:4" ht="15.75" thickBot="1" x14ac:dyDescent="0.3"/>
    <row r="6" spans="1:4" s="324" customFormat="1" ht="16.5" thickTop="1" thickBot="1" x14ac:dyDescent="0.3">
      <c r="A6" s="403" t="s">
        <v>362</v>
      </c>
      <c r="B6" s="403" t="s">
        <v>94</v>
      </c>
      <c r="C6" s="403" t="s">
        <v>92</v>
      </c>
      <c r="D6" s="404" t="s">
        <v>115</v>
      </c>
    </row>
    <row r="7" spans="1:4" ht="15.75" thickTop="1" x14ac:dyDescent="0.25">
      <c r="A7" s="169" t="s">
        <v>364</v>
      </c>
      <c r="B7" s="398">
        <v>760</v>
      </c>
      <c r="C7" s="398">
        <v>982</v>
      </c>
      <c r="D7" s="399">
        <v>0.77393075356415475</v>
      </c>
    </row>
    <row r="8" spans="1:4" x14ac:dyDescent="0.25">
      <c r="A8" s="169" t="s">
        <v>429</v>
      </c>
      <c r="B8" s="398">
        <v>155</v>
      </c>
      <c r="C8" s="398">
        <v>235</v>
      </c>
      <c r="D8" s="399">
        <v>0.65957446808510634</v>
      </c>
    </row>
    <row r="9" spans="1:4" x14ac:dyDescent="0.25">
      <c r="A9" s="169" t="s">
        <v>177</v>
      </c>
      <c r="B9" s="398">
        <v>679</v>
      </c>
      <c r="C9" s="400">
        <v>1093</v>
      </c>
      <c r="D9" s="399">
        <v>0.62122598353156455</v>
      </c>
    </row>
    <row r="10" spans="1:4" x14ac:dyDescent="0.25">
      <c r="A10" s="169" t="s">
        <v>366</v>
      </c>
      <c r="B10" s="398">
        <v>18</v>
      </c>
      <c r="C10" s="398">
        <v>45</v>
      </c>
      <c r="D10" s="399">
        <v>0.4</v>
      </c>
    </row>
    <row r="11" spans="1:4" x14ac:dyDescent="0.25">
      <c r="A11" s="169" t="s">
        <v>367</v>
      </c>
      <c r="B11" s="400">
        <v>4436</v>
      </c>
      <c r="C11" s="400">
        <v>5887</v>
      </c>
      <c r="D11" s="399">
        <v>0.75352471547477495</v>
      </c>
    </row>
    <row r="12" spans="1:4" x14ac:dyDescent="0.25">
      <c r="A12" s="169" t="s">
        <v>368</v>
      </c>
      <c r="B12" s="398">
        <v>70</v>
      </c>
      <c r="C12" s="398">
        <v>90</v>
      </c>
      <c r="D12" s="399">
        <v>0.77777777777777779</v>
      </c>
    </row>
    <row r="13" spans="1:4" x14ac:dyDescent="0.25">
      <c r="A13" s="169" t="s">
        <v>369</v>
      </c>
      <c r="B13" s="398">
        <v>960</v>
      </c>
      <c r="C13" s="400">
        <v>1343</v>
      </c>
      <c r="D13" s="399">
        <v>0.71481757259865975</v>
      </c>
    </row>
    <row r="14" spans="1:4" x14ac:dyDescent="0.25">
      <c r="A14" s="169" t="s">
        <v>168</v>
      </c>
      <c r="B14" s="398">
        <v>313</v>
      </c>
      <c r="C14" s="398">
        <v>460</v>
      </c>
      <c r="D14" s="399">
        <v>0.68043478260869561</v>
      </c>
    </row>
    <row r="15" spans="1:4" x14ac:dyDescent="0.25">
      <c r="A15" s="169" t="s">
        <v>370</v>
      </c>
      <c r="B15" s="398">
        <v>750</v>
      </c>
      <c r="C15" s="400">
        <v>1080</v>
      </c>
      <c r="D15" s="399">
        <v>0.69444444444444442</v>
      </c>
    </row>
    <row r="16" spans="1:4" x14ac:dyDescent="0.25">
      <c r="A16" s="169" t="s">
        <v>371</v>
      </c>
      <c r="B16" s="398">
        <v>987</v>
      </c>
      <c r="C16" s="400">
        <v>1468</v>
      </c>
      <c r="D16" s="399">
        <v>0.67234332425068122</v>
      </c>
    </row>
    <row r="17" spans="1:4" x14ac:dyDescent="0.25">
      <c r="A17" s="169" t="s">
        <v>247</v>
      </c>
      <c r="B17" s="398">
        <v>484</v>
      </c>
      <c r="C17" s="398">
        <v>707</v>
      </c>
      <c r="D17" s="399">
        <v>0.68458274398868457</v>
      </c>
    </row>
    <row r="18" spans="1:4" x14ac:dyDescent="0.25">
      <c r="A18" s="169" t="s">
        <v>221</v>
      </c>
      <c r="B18" s="398">
        <v>106</v>
      </c>
      <c r="C18" s="398">
        <v>150</v>
      </c>
      <c r="D18" s="399">
        <v>0.70666666666666667</v>
      </c>
    </row>
    <row r="19" spans="1:4" x14ac:dyDescent="0.25">
      <c r="A19" s="169" t="s">
        <v>372</v>
      </c>
      <c r="B19" s="400">
        <v>1462</v>
      </c>
      <c r="C19" s="400">
        <v>2045</v>
      </c>
      <c r="D19" s="399">
        <v>0.71491442542787287</v>
      </c>
    </row>
    <row r="20" spans="1:4" x14ac:dyDescent="0.25">
      <c r="A20" s="169" t="s">
        <v>227</v>
      </c>
      <c r="B20" s="398">
        <v>533</v>
      </c>
      <c r="C20" s="398">
        <v>861</v>
      </c>
      <c r="D20" s="399">
        <v>0.61904761904761907</v>
      </c>
    </row>
    <row r="21" spans="1:4" x14ac:dyDescent="0.25">
      <c r="A21" s="169" t="s">
        <v>373</v>
      </c>
      <c r="B21" s="398">
        <v>715</v>
      </c>
      <c r="C21" s="398">
        <v>988</v>
      </c>
      <c r="D21" s="399">
        <v>0.72368421052631582</v>
      </c>
    </row>
    <row r="22" spans="1:4" x14ac:dyDescent="0.25">
      <c r="A22" s="169" t="s">
        <v>374</v>
      </c>
      <c r="B22" s="400">
        <v>4146</v>
      </c>
      <c r="C22" s="400">
        <v>5685</v>
      </c>
      <c r="D22" s="399">
        <v>0.72928759894459105</v>
      </c>
    </row>
    <row r="23" spans="1:4" ht="15.75" thickBot="1" x14ac:dyDescent="0.3">
      <c r="A23" s="209" t="s">
        <v>375</v>
      </c>
      <c r="B23" s="400">
        <v>1201</v>
      </c>
      <c r="C23" s="400">
        <v>1644</v>
      </c>
      <c r="D23" s="399">
        <v>0.73053527980535282</v>
      </c>
    </row>
    <row r="24" spans="1:4" ht="16.5" thickTop="1" thickBot="1" x14ac:dyDescent="0.3">
      <c r="A24" s="210" t="s">
        <v>90</v>
      </c>
      <c r="B24" s="401">
        <v>17775</v>
      </c>
      <c r="C24" s="401">
        <v>24763</v>
      </c>
      <c r="D24" s="402">
        <v>0.71780478940354564</v>
      </c>
    </row>
    <row r="25" spans="1:4" ht="15.75" thickTop="1" x14ac:dyDescent="0.25">
      <c r="A25" s="16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69D7-74EC-41E5-B5FF-6D4F68A29822}">
  <dimension ref="A1:J23"/>
  <sheetViews>
    <sheetView zoomScale="90" zoomScaleNormal="90" workbookViewId="0">
      <selection activeCell="D41" sqref="D41"/>
    </sheetView>
  </sheetViews>
  <sheetFormatPr defaultColWidth="18.5703125" defaultRowHeight="15" x14ac:dyDescent="0.25"/>
  <cols>
    <col min="1" max="1" width="44.28515625" style="166" customWidth="1"/>
    <col min="2" max="2" width="18.5703125" style="166"/>
    <col min="3" max="10" width="12.7109375" style="166" customWidth="1"/>
    <col min="11" max="16384" width="18.5703125" style="166"/>
  </cols>
  <sheetData>
    <row r="1" spans="1:10" x14ac:dyDescent="0.25">
      <c r="A1" s="7" t="s">
        <v>84</v>
      </c>
    </row>
    <row r="2" spans="1:10" x14ac:dyDescent="0.25">
      <c r="A2" s="7" t="s">
        <v>12</v>
      </c>
    </row>
    <row r="3" spans="1:10" x14ac:dyDescent="0.25">
      <c r="A3" s="7" t="s">
        <v>85</v>
      </c>
    </row>
    <row r="4" spans="1:10" x14ac:dyDescent="0.25">
      <c r="A4" s="7"/>
    </row>
    <row r="5" spans="1:10" x14ac:dyDescent="0.25">
      <c r="A5" s="7" t="s">
        <v>5</v>
      </c>
    </row>
    <row r="6" spans="1:10" ht="15.75" thickBot="1" x14ac:dyDescent="0.3">
      <c r="A6" s="167"/>
      <c r="B6" s="560"/>
      <c r="C6" s="167"/>
      <c r="D6" s="167"/>
      <c r="E6" s="167"/>
      <c r="F6" s="167"/>
      <c r="G6" s="167"/>
      <c r="H6" s="167"/>
      <c r="I6" s="167"/>
      <c r="J6" s="167"/>
    </row>
    <row r="7" spans="1:10" s="169" customFormat="1" ht="15.75" thickBot="1" x14ac:dyDescent="0.3">
      <c r="A7" s="561" t="s">
        <v>101</v>
      </c>
      <c r="B7" s="211" t="s">
        <v>102</v>
      </c>
      <c r="C7" s="211" t="s">
        <v>103</v>
      </c>
      <c r="D7" s="211" t="s">
        <v>104</v>
      </c>
      <c r="E7" s="211" t="s">
        <v>105</v>
      </c>
      <c r="F7" s="211" t="s">
        <v>106</v>
      </c>
      <c r="G7" s="211" t="s">
        <v>107</v>
      </c>
      <c r="H7" s="211" t="s">
        <v>108</v>
      </c>
      <c r="I7" s="211" t="s">
        <v>109</v>
      </c>
      <c r="J7" s="211" t="s">
        <v>110</v>
      </c>
    </row>
    <row r="8" spans="1:10" s="169" customFormat="1" ht="14.65" customHeight="1" x14ac:dyDescent="0.25">
      <c r="A8" s="558" t="s">
        <v>91</v>
      </c>
      <c r="B8" s="169" t="s">
        <v>111</v>
      </c>
      <c r="C8" s="265">
        <v>13247</v>
      </c>
      <c r="D8" s="265">
        <v>12837</v>
      </c>
      <c r="E8" s="265">
        <v>12665</v>
      </c>
      <c r="F8" s="265">
        <v>12009</v>
      </c>
      <c r="G8" s="265">
        <v>11720</v>
      </c>
      <c r="H8" s="265">
        <v>10963</v>
      </c>
      <c r="I8" s="265">
        <v>6702</v>
      </c>
      <c r="J8" s="232">
        <v>9454</v>
      </c>
    </row>
    <row r="9" spans="1:10" s="169" customFormat="1" x14ac:dyDescent="0.25">
      <c r="A9" s="558"/>
      <c r="B9" s="169" t="s">
        <v>112</v>
      </c>
      <c r="C9" s="265">
        <v>6877</v>
      </c>
      <c r="D9" s="265">
        <v>7669</v>
      </c>
      <c r="E9" s="265">
        <v>7182</v>
      </c>
      <c r="F9" s="265">
        <v>6998</v>
      </c>
      <c r="G9" s="265">
        <v>6710</v>
      </c>
      <c r="H9" s="265">
        <v>6138</v>
      </c>
      <c r="I9" s="265">
        <v>3732</v>
      </c>
      <c r="J9" s="232">
        <v>5230</v>
      </c>
    </row>
    <row r="10" spans="1:10" s="169" customFormat="1" ht="15.75" thickBot="1" x14ac:dyDescent="0.3">
      <c r="A10" s="559"/>
      <c r="B10" s="172" t="s">
        <v>113</v>
      </c>
      <c r="C10" s="499">
        <v>5123</v>
      </c>
      <c r="D10" s="499">
        <v>5312</v>
      </c>
      <c r="E10" s="499">
        <v>6415</v>
      </c>
      <c r="F10" s="499">
        <v>8138</v>
      </c>
      <c r="G10" s="499">
        <v>8840</v>
      </c>
      <c r="H10" s="499">
        <v>10774</v>
      </c>
      <c r="I10" s="499">
        <v>8221</v>
      </c>
      <c r="J10" s="500">
        <v>10717</v>
      </c>
    </row>
    <row r="11" spans="1:10" s="169" customFormat="1" ht="14.65" customHeight="1" x14ac:dyDescent="0.25">
      <c r="A11" s="558" t="s">
        <v>114</v>
      </c>
      <c r="B11" s="169" t="s">
        <v>111</v>
      </c>
      <c r="C11" s="265">
        <v>22189</v>
      </c>
      <c r="D11" s="265">
        <v>22528</v>
      </c>
      <c r="E11" s="265">
        <v>22358</v>
      </c>
      <c r="F11" s="265">
        <v>21082</v>
      </c>
      <c r="G11" s="265">
        <v>20091</v>
      </c>
      <c r="H11" s="265">
        <v>19516</v>
      </c>
      <c r="I11" s="265">
        <v>18239</v>
      </c>
      <c r="J11" s="232">
        <v>18984</v>
      </c>
    </row>
    <row r="12" spans="1:10" s="169" customFormat="1" x14ac:dyDescent="0.25">
      <c r="A12" s="558"/>
      <c r="B12" s="169" t="s">
        <v>112</v>
      </c>
      <c r="C12" s="265">
        <v>7970</v>
      </c>
      <c r="D12" s="265">
        <v>8647</v>
      </c>
      <c r="E12" s="265">
        <v>8698</v>
      </c>
      <c r="F12" s="265">
        <v>8895</v>
      </c>
      <c r="G12" s="265">
        <v>8469</v>
      </c>
      <c r="H12" s="265">
        <v>7943</v>
      </c>
      <c r="I12" s="265">
        <v>7288</v>
      </c>
      <c r="J12" s="232">
        <v>7571</v>
      </c>
    </row>
    <row r="13" spans="1:10" s="169" customFormat="1" ht="15.75" thickBot="1" x14ac:dyDescent="0.3">
      <c r="A13" s="559"/>
      <c r="B13" s="172" t="s">
        <v>113</v>
      </c>
      <c r="C13" s="499">
        <v>4894</v>
      </c>
      <c r="D13" s="499">
        <v>5196</v>
      </c>
      <c r="E13" s="499">
        <v>6030</v>
      </c>
      <c r="F13" s="499">
        <v>8508</v>
      </c>
      <c r="G13" s="499">
        <v>9205</v>
      </c>
      <c r="H13" s="499">
        <v>10571</v>
      </c>
      <c r="I13" s="499">
        <v>11401</v>
      </c>
      <c r="J13" s="500">
        <v>11949</v>
      </c>
    </row>
    <row r="14" spans="1:10" s="169" customFormat="1" ht="14.65" customHeight="1" x14ac:dyDescent="0.25">
      <c r="A14" s="558" t="s">
        <v>92</v>
      </c>
      <c r="B14" s="169" t="s">
        <v>111</v>
      </c>
      <c r="C14" s="265">
        <v>13760</v>
      </c>
      <c r="D14" s="265">
        <v>13086</v>
      </c>
      <c r="E14" s="265">
        <v>12982</v>
      </c>
      <c r="F14" s="265">
        <v>13013</v>
      </c>
      <c r="G14" s="265">
        <v>12780</v>
      </c>
      <c r="H14" s="265">
        <v>11982</v>
      </c>
      <c r="I14" s="265">
        <v>8082</v>
      </c>
      <c r="J14" s="232">
        <v>9299</v>
      </c>
    </row>
    <row r="15" spans="1:10" s="169" customFormat="1" x14ac:dyDescent="0.25">
      <c r="A15" s="558"/>
      <c r="B15" s="169" t="s">
        <v>112</v>
      </c>
      <c r="C15" s="265">
        <v>7079</v>
      </c>
      <c r="D15" s="265">
        <v>7432</v>
      </c>
      <c r="E15" s="265">
        <v>7422</v>
      </c>
      <c r="F15" s="265">
        <v>7386</v>
      </c>
      <c r="G15" s="265">
        <v>7496</v>
      </c>
      <c r="H15" s="265">
        <v>7045</v>
      </c>
      <c r="I15" s="265">
        <v>4414</v>
      </c>
      <c r="J15" s="232">
        <v>5197</v>
      </c>
    </row>
    <row r="16" spans="1:10" s="169" customFormat="1" ht="15.75" thickBot="1" x14ac:dyDescent="0.3">
      <c r="A16" s="559"/>
      <c r="B16" s="172" t="s">
        <v>113</v>
      </c>
      <c r="C16" s="499">
        <v>5419</v>
      </c>
      <c r="D16" s="499">
        <v>5101</v>
      </c>
      <c r="E16" s="499">
        <v>5624</v>
      </c>
      <c r="F16" s="499">
        <v>5702</v>
      </c>
      <c r="G16" s="265">
        <v>8185</v>
      </c>
      <c r="H16" s="265">
        <v>9558</v>
      </c>
      <c r="I16" s="499">
        <v>7351</v>
      </c>
      <c r="J16" s="500">
        <v>10267</v>
      </c>
    </row>
    <row r="17" spans="1:10" s="169" customFormat="1" ht="14.65" customHeight="1" x14ac:dyDescent="0.25">
      <c r="A17" s="558" t="s">
        <v>94</v>
      </c>
      <c r="B17" s="169" t="s">
        <v>111</v>
      </c>
      <c r="C17" s="265">
        <v>9906</v>
      </c>
      <c r="D17" s="265">
        <v>9722</v>
      </c>
      <c r="E17" s="265">
        <v>9912</v>
      </c>
      <c r="F17" s="265">
        <v>9943</v>
      </c>
      <c r="G17" s="501">
        <v>9462</v>
      </c>
      <c r="H17" s="501">
        <v>8828</v>
      </c>
      <c r="I17" s="265">
        <v>6067</v>
      </c>
      <c r="J17" s="232">
        <v>6286</v>
      </c>
    </row>
    <row r="18" spans="1:10" s="169" customFormat="1" x14ac:dyDescent="0.25">
      <c r="A18" s="558"/>
      <c r="B18" s="169" t="s">
        <v>112</v>
      </c>
      <c r="C18" s="265">
        <v>5122</v>
      </c>
      <c r="D18" s="265">
        <v>5620</v>
      </c>
      <c r="E18" s="265">
        <v>5815</v>
      </c>
      <c r="F18" s="265">
        <v>5720</v>
      </c>
      <c r="G18" s="265">
        <v>5742</v>
      </c>
      <c r="H18" s="265">
        <v>5405</v>
      </c>
      <c r="I18" s="265">
        <v>3351</v>
      </c>
      <c r="J18" s="232">
        <v>3617</v>
      </c>
    </row>
    <row r="19" spans="1:10" s="169" customFormat="1" ht="15.75" thickBot="1" x14ac:dyDescent="0.3">
      <c r="A19" s="558"/>
      <c r="B19" s="172" t="s">
        <v>113</v>
      </c>
      <c r="C19" s="499">
        <v>4359</v>
      </c>
      <c r="D19" s="499">
        <v>4052</v>
      </c>
      <c r="E19" s="499">
        <v>4677</v>
      </c>
      <c r="F19" s="499">
        <v>4646</v>
      </c>
      <c r="G19" s="499">
        <v>6563</v>
      </c>
      <c r="H19" s="499">
        <v>7667</v>
      </c>
      <c r="I19" s="499">
        <v>5751</v>
      </c>
      <c r="J19" s="500">
        <v>7872</v>
      </c>
    </row>
    <row r="20" spans="1:10" s="169" customFormat="1" ht="14.65" customHeight="1" x14ac:dyDescent="0.25">
      <c r="A20" s="557" t="s">
        <v>115</v>
      </c>
      <c r="B20" s="169" t="s">
        <v>111</v>
      </c>
      <c r="C20" s="502">
        <v>0.72</v>
      </c>
      <c r="D20" s="502">
        <v>0.74</v>
      </c>
      <c r="E20" s="502">
        <v>0.76</v>
      </c>
      <c r="F20" s="502">
        <v>0.76</v>
      </c>
      <c r="G20" s="503">
        <v>0.74</v>
      </c>
      <c r="H20" s="503">
        <v>0.73677182440327105</v>
      </c>
      <c r="I20" s="504">
        <v>0.751</v>
      </c>
      <c r="J20" s="505">
        <v>0.67600000000000005</v>
      </c>
    </row>
    <row r="21" spans="1:10" s="169" customFormat="1" x14ac:dyDescent="0.25">
      <c r="A21" s="558"/>
      <c r="B21" s="169" t="s">
        <v>112</v>
      </c>
      <c r="C21" s="502">
        <v>0.72</v>
      </c>
      <c r="D21" s="502">
        <v>0.76</v>
      </c>
      <c r="E21" s="502">
        <v>0.78</v>
      </c>
      <c r="F21" s="502">
        <v>0.77</v>
      </c>
      <c r="G21" s="502">
        <v>0.77</v>
      </c>
      <c r="H21" s="502">
        <v>0.76721078779275997</v>
      </c>
      <c r="I21" s="502">
        <v>0.75900000000000001</v>
      </c>
      <c r="J21" s="505">
        <v>0.69599999999999995</v>
      </c>
    </row>
    <row r="22" spans="1:10" s="169" customFormat="1" ht="15.75" thickBot="1" x14ac:dyDescent="0.3">
      <c r="A22" s="559"/>
      <c r="B22" s="172" t="s">
        <v>113</v>
      </c>
      <c r="C22" s="506">
        <v>0.8</v>
      </c>
      <c r="D22" s="506">
        <v>0.79</v>
      </c>
      <c r="E22" s="506">
        <v>0.83</v>
      </c>
      <c r="F22" s="506">
        <v>0.81</v>
      </c>
      <c r="G22" s="502">
        <v>0.8</v>
      </c>
      <c r="H22" s="502">
        <v>0.80215526260724002</v>
      </c>
      <c r="I22" s="506">
        <v>0.78200000000000003</v>
      </c>
      <c r="J22" s="507">
        <v>0.76700000000000002</v>
      </c>
    </row>
    <row r="23" spans="1:10" s="169" customFormat="1" x14ac:dyDescent="0.25">
      <c r="G23" s="508"/>
      <c r="H23" s="508"/>
    </row>
  </sheetData>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EEF4-8FCC-40BD-BADA-237E5CC4F371}">
  <dimension ref="A1:E10"/>
  <sheetViews>
    <sheetView zoomScale="90" workbookViewId="0">
      <selection activeCell="J29" sqref="J29"/>
    </sheetView>
  </sheetViews>
  <sheetFormatPr defaultColWidth="8.7109375" defaultRowHeight="15" x14ac:dyDescent="0.25"/>
  <cols>
    <col min="1" max="1" width="17.28515625" style="166" customWidth="1"/>
    <col min="2" max="2" width="22" style="166" customWidth="1"/>
    <col min="3" max="3" width="21.7109375" style="166" customWidth="1"/>
    <col min="4" max="4" width="17.28515625" style="166" customWidth="1"/>
    <col min="5" max="5" width="8.7109375" style="166"/>
    <col min="6" max="14" width="8.7109375" style="166" customWidth="1"/>
    <col min="15" max="16384" width="8.7109375" style="166"/>
  </cols>
  <sheetData>
    <row r="1" spans="1:5" x14ac:dyDescent="0.25">
      <c r="A1" s="220" t="s">
        <v>84</v>
      </c>
    </row>
    <row r="2" spans="1:5" x14ac:dyDescent="0.25">
      <c r="A2" s="220" t="s">
        <v>61</v>
      </c>
    </row>
    <row r="3" spans="1:5" x14ac:dyDescent="0.25">
      <c r="A3" s="220"/>
    </row>
    <row r="4" spans="1:5" x14ac:dyDescent="0.25">
      <c r="A4" s="221" t="s">
        <v>5</v>
      </c>
    </row>
    <row r="5" spans="1:5" ht="15.75" thickBot="1" x14ac:dyDescent="0.3"/>
    <row r="6" spans="1:5" ht="57" customHeight="1" thickTop="1" thickBot="1" x14ac:dyDescent="0.3">
      <c r="A6" s="73" t="s">
        <v>94</v>
      </c>
      <c r="B6" s="272" t="s">
        <v>299</v>
      </c>
      <c r="C6" s="273" t="s">
        <v>300</v>
      </c>
      <c r="D6" s="273" t="s">
        <v>301</v>
      </c>
      <c r="E6" s="273" t="s">
        <v>90</v>
      </c>
    </row>
    <row r="7" spans="1:5" ht="15.75" thickTop="1" x14ac:dyDescent="0.25">
      <c r="A7" s="208" t="s">
        <v>94</v>
      </c>
      <c r="B7" s="329">
        <v>2144</v>
      </c>
      <c r="C7" s="329">
        <v>15330</v>
      </c>
      <c r="D7" s="396">
        <v>301</v>
      </c>
      <c r="E7" s="397">
        <f>SUM(B7:D7)</f>
        <v>17775</v>
      </c>
    </row>
    <row r="8" spans="1:5" ht="15.75" thickBot="1" x14ac:dyDescent="0.3">
      <c r="A8" s="209" t="s">
        <v>92</v>
      </c>
      <c r="B8" s="391">
        <v>3204</v>
      </c>
      <c r="C8" s="391">
        <v>21109</v>
      </c>
      <c r="D8" s="392">
        <v>450</v>
      </c>
      <c r="E8" s="393">
        <f>SUM(B8:D8)</f>
        <v>24763</v>
      </c>
    </row>
    <row r="9" spans="1:5" ht="16.5" thickTop="1" thickBot="1" x14ac:dyDescent="0.3">
      <c r="A9" s="210" t="s">
        <v>427</v>
      </c>
      <c r="B9" s="394">
        <v>0.66900000000000004</v>
      </c>
      <c r="C9" s="394">
        <v>0.72599999999999998</v>
      </c>
      <c r="D9" s="394">
        <v>0.66900000000000004</v>
      </c>
      <c r="E9" s="395">
        <f>E7/E8</f>
        <v>0.71780478940354564</v>
      </c>
    </row>
    <row r="10" spans="1:5" ht="15.75" thickTop="1" x14ac:dyDescent="0.25"/>
  </sheetData>
  <pageMargins left="0.7" right="0.7" top="0.75" bottom="0.75" header="0.3" footer="0.3"/>
  <pageSetup paperSize="9" orientation="portrait" horizontalDpi="4294967293"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BDF5-E8EA-4F2B-ABC9-BB2912FB1491}">
  <dimension ref="A1:E10"/>
  <sheetViews>
    <sheetView zoomScale="90" zoomScaleNormal="90" workbookViewId="0">
      <selection activeCell="G39" sqref="G39"/>
    </sheetView>
  </sheetViews>
  <sheetFormatPr defaultColWidth="8.7109375" defaultRowHeight="15" x14ac:dyDescent="0.25"/>
  <cols>
    <col min="1" max="1" width="22" style="166" bestFit="1" customWidth="1"/>
    <col min="2" max="2" width="41.42578125" style="166" customWidth="1"/>
    <col min="3" max="3" width="8.5703125" style="166" bestFit="1" customWidth="1"/>
    <col min="4" max="4" width="17.28515625" style="166" bestFit="1" customWidth="1"/>
    <col min="5" max="5" width="18.7109375" style="166" bestFit="1" customWidth="1"/>
    <col min="6" max="24" width="9" style="166" customWidth="1"/>
    <col min="25" max="16384" width="8.7109375" style="166"/>
  </cols>
  <sheetData>
    <row r="1" spans="1:5" x14ac:dyDescent="0.25">
      <c r="A1" s="220" t="s">
        <v>84</v>
      </c>
    </row>
    <row r="2" spans="1:5" x14ac:dyDescent="0.25">
      <c r="A2" s="220" t="s">
        <v>62</v>
      </c>
    </row>
    <row r="3" spans="1:5" x14ac:dyDescent="0.25">
      <c r="A3" s="220"/>
    </row>
    <row r="4" spans="1:5" x14ac:dyDescent="0.25">
      <c r="A4" s="221" t="s">
        <v>5</v>
      </c>
    </row>
    <row r="5" spans="1:5" ht="15.75" thickBot="1" x14ac:dyDescent="0.3">
      <c r="A5" s="221"/>
    </row>
    <row r="6" spans="1:5" ht="31.5" thickTop="1" thickBot="1" x14ac:dyDescent="0.3">
      <c r="A6" s="222" t="s">
        <v>94</v>
      </c>
      <c r="B6" s="204" t="s">
        <v>304</v>
      </c>
      <c r="C6" s="222" t="s">
        <v>305</v>
      </c>
      <c r="D6" s="204" t="s">
        <v>301</v>
      </c>
      <c r="E6" s="204" t="s">
        <v>90</v>
      </c>
    </row>
    <row r="7" spans="1:5" ht="15.75" thickTop="1" x14ac:dyDescent="0.25">
      <c r="A7" s="169" t="s">
        <v>94</v>
      </c>
      <c r="B7" s="340">
        <v>478</v>
      </c>
      <c r="C7" s="341">
        <v>17125</v>
      </c>
      <c r="D7" s="340">
        <v>172</v>
      </c>
      <c r="E7" s="389">
        <v>17775</v>
      </c>
    </row>
    <row r="8" spans="1:5" ht="15.75" thickBot="1" x14ac:dyDescent="0.3">
      <c r="A8" s="209" t="s">
        <v>92</v>
      </c>
      <c r="B8" s="392">
        <v>668</v>
      </c>
      <c r="C8" s="391">
        <v>23830</v>
      </c>
      <c r="D8" s="392">
        <v>265</v>
      </c>
      <c r="E8" s="393">
        <v>24763</v>
      </c>
    </row>
    <row r="9" spans="1:5" ht="16.5" thickTop="1" thickBot="1" x14ac:dyDescent="0.3">
      <c r="A9" s="210" t="s">
        <v>430</v>
      </c>
      <c r="B9" s="394">
        <v>0.71599999999999997</v>
      </c>
      <c r="C9" s="394">
        <v>0.71899999999999997</v>
      </c>
      <c r="D9" s="394">
        <v>0.64900000000000002</v>
      </c>
      <c r="E9" s="395">
        <v>0.71799999999999997</v>
      </c>
    </row>
    <row r="10" spans="1:5" ht="15.75" thickTop="1" x14ac:dyDescent="0.25"/>
  </sheetData>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A847-C420-4AF6-8496-77055027A1FE}">
  <dimension ref="A1:E11"/>
  <sheetViews>
    <sheetView zoomScale="90" zoomScaleNormal="90" workbookViewId="0">
      <selection activeCell="F39" sqref="F39"/>
    </sheetView>
  </sheetViews>
  <sheetFormatPr defaultColWidth="8.7109375" defaultRowHeight="15" x14ac:dyDescent="0.25"/>
  <cols>
    <col min="1" max="1" width="19.7109375" style="166" bestFit="1" customWidth="1"/>
    <col min="2" max="2" width="18.28515625" style="166" bestFit="1" customWidth="1"/>
    <col min="3" max="3" width="21.7109375" style="166" bestFit="1" customWidth="1"/>
    <col min="4" max="4" width="27.5703125" style="166" customWidth="1"/>
    <col min="5" max="5" width="10" style="166" customWidth="1"/>
    <col min="6" max="15" width="9" style="166" customWidth="1"/>
    <col min="16" max="16384" width="8.7109375" style="166"/>
  </cols>
  <sheetData>
    <row r="1" spans="1:5" x14ac:dyDescent="0.25">
      <c r="A1" s="220" t="s">
        <v>84</v>
      </c>
    </row>
    <row r="2" spans="1:5" x14ac:dyDescent="0.25">
      <c r="A2" s="220" t="s">
        <v>63</v>
      </c>
    </row>
    <row r="3" spans="1:5" x14ac:dyDescent="0.25">
      <c r="A3" s="220"/>
    </row>
    <row r="4" spans="1:5" x14ac:dyDescent="0.25">
      <c r="A4" s="221" t="s">
        <v>5</v>
      </c>
    </row>
    <row r="5" spans="1:5" ht="15.75" thickBot="1" x14ac:dyDescent="0.3">
      <c r="A5" s="221"/>
    </row>
    <row r="6" spans="1:5" ht="16.5" thickTop="1" thickBot="1" x14ac:dyDescent="0.3">
      <c r="A6" s="222" t="s">
        <v>94</v>
      </c>
      <c r="B6" s="204" t="s">
        <v>308</v>
      </c>
      <c r="C6" s="222" t="s">
        <v>309</v>
      </c>
      <c r="D6" s="204" t="s">
        <v>437</v>
      </c>
      <c r="E6" s="229" t="s">
        <v>90</v>
      </c>
    </row>
    <row r="7" spans="1:5" ht="16.5" thickTop="1" thickBot="1" x14ac:dyDescent="0.3">
      <c r="A7" s="169" t="s">
        <v>94</v>
      </c>
      <c r="B7" s="388">
        <v>243</v>
      </c>
      <c r="C7" s="341">
        <v>17183</v>
      </c>
      <c r="D7" s="340">
        <v>349</v>
      </c>
      <c r="E7" s="389">
        <v>17775</v>
      </c>
    </row>
    <row r="8" spans="1:5" ht="15.75" thickBot="1" x14ac:dyDescent="0.3">
      <c r="A8" s="209" t="s">
        <v>92</v>
      </c>
      <c r="B8" s="390">
        <v>415</v>
      </c>
      <c r="C8" s="391">
        <v>23818</v>
      </c>
      <c r="D8" s="392">
        <v>530</v>
      </c>
      <c r="E8" s="393">
        <v>24763</v>
      </c>
    </row>
    <row r="9" spans="1:5" ht="16.5" thickTop="1" thickBot="1" x14ac:dyDescent="0.3">
      <c r="A9" s="210" t="s">
        <v>115</v>
      </c>
      <c r="B9" s="394">
        <v>0.58599999999999997</v>
      </c>
      <c r="C9" s="394">
        <v>0.72099999999999997</v>
      </c>
      <c r="D9" s="394">
        <v>0.65800000000000003</v>
      </c>
      <c r="E9" s="395">
        <v>0.71799999999999997</v>
      </c>
    </row>
    <row r="10" spans="1:5" ht="15.75" thickTop="1" x14ac:dyDescent="0.25"/>
    <row r="11" spans="1:5" x14ac:dyDescent="0.25">
      <c r="B11" s="292"/>
      <c r="C11" s="293"/>
      <c r="D11" s="294"/>
      <c r="E11" s="294"/>
    </row>
  </sheetData>
  <pageMargins left="0.7" right="0.7" top="0.75" bottom="0.75" header="0.3" footer="0.3"/>
  <pageSetup paperSize="9" orientation="portrait" horizontalDpi="4294967293"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DE42-2780-4C1C-B555-F79A3A87B3A7}">
  <dimension ref="A1:D25"/>
  <sheetViews>
    <sheetView zoomScale="90" zoomScaleNormal="90" workbookViewId="0">
      <selection activeCell="K19" sqref="K19"/>
    </sheetView>
  </sheetViews>
  <sheetFormatPr defaultColWidth="8.7109375" defaultRowHeight="15" x14ac:dyDescent="0.25"/>
  <cols>
    <col min="1" max="1" width="35" bestFit="1" customWidth="1"/>
    <col min="2" max="4" width="12.7109375" customWidth="1"/>
  </cols>
  <sheetData>
    <row r="1" spans="1:4" x14ac:dyDescent="0.25">
      <c r="A1" s="220" t="s">
        <v>84</v>
      </c>
    </row>
    <row r="2" spans="1:4" x14ac:dyDescent="0.25">
      <c r="A2" s="220" t="s">
        <v>65</v>
      </c>
    </row>
    <row r="3" spans="1:4" x14ac:dyDescent="0.25">
      <c r="A3" s="220"/>
    </row>
    <row r="4" spans="1:4" x14ac:dyDescent="0.25">
      <c r="A4" s="221" t="s">
        <v>5</v>
      </c>
    </row>
    <row r="5" spans="1:4" ht="15.75" thickBot="1" x14ac:dyDescent="0.3"/>
    <row r="6" spans="1:4" ht="15.75" thickTop="1" x14ac:dyDescent="0.25">
      <c r="A6" s="604" t="s">
        <v>362</v>
      </c>
      <c r="B6" s="617" t="s">
        <v>431</v>
      </c>
      <c r="C6" s="635" t="s">
        <v>405</v>
      </c>
      <c r="D6" s="617" t="s">
        <v>357</v>
      </c>
    </row>
    <row r="7" spans="1:4" ht="15.75" thickBot="1" x14ac:dyDescent="0.3">
      <c r="A7" s="605"/>
      <c r="B7" s="618"/>
      <c r="C7" s="636"/>
      <c r="D7" s="618"/>
    </row>
    <row r="8" spans="1:4" ht="15.75" thickTop="1" x14ac:dyDescent="0.25">
      <c r="A8" s="235" t="s">
        <v>364</v>
      </c>
      <c r="B8" s="296">
        <v>8</v>
      </c>
      <c r="C8" s="171">
        <v>35</v>
      </c>
      <c r="D8" s="491" t="s">
        <v>98</v>
      </c>
    </row>
    <row r="9" spans="1:4" x14ac:dyDescent="0.25">
      <c r="A9" s="235" t="s">
        <v>429</v>
      </c>
      <c r="B9" s="296" t="s">
        <v>98</v>
      </c>
      <c r="C9" s="171" t="s">
        <v>361</v>
      </c>
      <c r="D9" s="492" t="s">
        <v>361</v>
      </c>
    </row>
    <row r="10" spans="1:4" x14ac:dyDescent="0.25">
      <c r="A10" s="235" t="s">
        <v>177</v>
      </c>
      <c r="B10" s="296">
        <v>20</v>
      </c>
      <c r="C10" s="171">
        <v>73</v>
      </c>
      <c r="D10" s="492">
        <v>11</v>
      </c>
    </row>
    <row r="11" spans="1:4" x14ac:dyDescent="0.25">
      <c r="A11" s="235" t="s">
        <v>367</v>
      </c>
      <c r="B11" s="296">
        <v>235</v>
      </c>
      <c r="C11" s="171">
        <v>371</v>
      </c>
      <c r="D11" s="492">
        <v>175</v>
      </c>
    </row>
    <row r="12" spans="1:4" x14ac:dyDescent="0.25">
      <c r="A12" s="235" t="s">
        <v>368</v>
      </c>
      <c r="B12" s="296" t="s">
        <v>98</v>
      </c>
      <c r="C12" s="171">
        <v>6</v>
      </c>
      <c r="D12" s="492" t="s">
        <v>361</v>
      </c>
    </row>
    <row r="13" spans="1:4" x14ac:dyDescent="0.25">
      <c r="A13" s="235" t="s">
        <v>369</v>
      </c>
      <c r="B13" s="296">
        <v>29</v>
      </c>
      <c r="C13" s="171">
        <v>80</v>
      </c>
      <c r="D13" s="492">
        <v>18</v>
      </c>
    </row>
    <row r="14" spans="1:4" x14ac:dyDescent="0.25">
      <c r="A14" s="235" t="s">
        <v>168</v>
      </c>
      <c r="B14" s="296" t="s">
        <v>98</v>
      </c>
      <c r="C14" s="171">
        <v>5</v>
      </c>
      <c r="D14" s="492" t="s">
        <v>361</v>
      </c>
    </row>
    <row r="15" spans="1:4" x14ac:dyDescent="0.25">
      <c r="A15" s="235" t="s">
        <v>370</v>
      </c>
      <c r="B15" s="296" t="s">
        <v>98</v>
      </c>
      <c r="C15" s="171">
        <v>19</v>
      </c>
      <c r="D15" s="492">
        <v>4</v>
      </c>
    </row>
    <row r="16" spans="1:4" x14ac:dyDescent="0.25">
      <c r="A16" s="235" t="s">
        <v>371</v>
      </c>
      <c r="B16" s="296">
        <v>29</v>
      </c>
      <c r="C16" s="171">
        <v>176</v>
      </c>
      <c r="D16" s="492">
        <v>24</v>
      </c>
    </row>
    <row r="17" spans="1:4" x14ac:dyDescent="0.25">
      <c r="A17" s="235" t="s">
        <v>247</v>
      </c>
      <c r="B17" s="296" t="s">
        <v>98</v>
      </c>
      <c r="C17" s="171">
        <v>22</v>
      </c>
      <c r="D17" s="492" t="s">
        <v>98</v>
      </c>
    </row>
    <row r="18" spans="1:4" x14ac:dyDescent="0.25">
      <c r="A18" s="235" t="s">
        <v>221</v>
      </c>
      <c r="B18" s="296" t="s">
        <v>98</v>
      </c>
      <c r="C18" s="171">
        <v>5</v>
      </c>
      <c r="D18" s="492" t="s">
        <v>98</v>
      </c>
    </row>
    <row r="19" spans="1:4" x14ac:dyDescent="0.25">
      <c r="A19" s="235" t="s">
        <v>372</v>
      </c>
      <c r="B19" s="296">
        <v>13</v>
      </c>
      <c r="C19" s="171">
        <v>36</v>
      </c>
      <c r="D19" s="492">
        <v>18</v>
      </c>
    </row>
    <row r="20" spans="1:4" x14ac:dyDescent="0.25">
      <c r="A20" s="235" t="s">
        <v>227</v>
      </c>
      <c r="B20" s="296">
        <v>10</v>
      </c>
      <c r="C20" s="171">
        <v>26</v>
      </c>
      <c r="D20" s="492">
        <v>10</v>
      </c>
    </row>
    <row r="21" spans="1:4" x14ac:dyDescent="0.25">
      <c r="A21" s="235" t="s">
        <v>373</v>
      </c>
      <c r="B21" s="296">
        <v>14</v>
      </c>
      <c r="C21" s="171">
        <v>42</v>
      </c>
      <c r="D21" s="492" t="s">
        <v>98</v>
      </c>
    </row>
    <row r="22" spans="1:4" x14ac:dyDescent="0.25">
      <c r="A22" s="235" t="s">
        <v>374</v>
      </c>
      <c r="B22" s="296">
        <v>18</v>
      </c>
      <c r="C22" s="171">
        <v>28</v>
      </c>
      <c r="D22" s="492">
        <v>11</v>
      </c>
    </row>
    <row r="23" spans="1:4" ht="15.75" thickBot="1" x14ac:dyDescent="0.3">
      <c r="A23" s="240" t="s">
        <v>375</v>
      </c>
      <c r="B23" s="240">
        <v>10</v>
      </c>
      <c r="C23" s="336">
        <v>12</v>
      </c>
      <c r="D23" s="493" t="s">
        <v>98</v>
      </c>
    </row>
    <row r="24" spans="1:4" ht="16.5" thickTop="1" thickBot="1" x14ac:dyDescent="0.3">
      <c r="A24" s="210" t="s">
        <v>90</v>
      </c>
      <c r="B24" s="210">
        <v>398</v>
      </c>
      <c r="C24" s="337">
        <v>936</v>
      </c>
      <c r="D24" s="494">
        <v>283</v>
      </c>
    </row>
    <row r="25" spans="1:4" ht="15.75" thickTop="1" x14ac:dyDescent="0.25">
      <c r="D25" s="338"/>
    </row>
  </sheetData>
  <mergeCells count="4">
    <mergeCell ref="A6:A7"/>
    <mergeCell ref="B6:B7"/>
    <mergeCell ref="D6:D7"/>
    <mergeCell ref="C6:C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5F8F-F625-4AD4-AA4A-BDB652EEADE7}">
  <dimension ref="A1:D41"/>
  <sheetViews>
    <sheetView zoomScale="90" zoomScaleNormal="90" workbookViewId="0">
      <selection activeCell="M39" sqref="M39"/>
    </sheetView>
  </sheetViews>
  <sheetFormatPr defaultColWidth="8.7109375" defaultRowHeight="15" x14ac:dyDescent="0.25"/>
  <cols>
    <col min="1" max="1" width="35" bestFit="1" customWidth="1"/>
    <col min="2" max="4" width="12.7109375" customWidth="1"/>
  </cols>
  <sheetData>
    <row r="1" spans="1:4" x14ac:dyDescent="0.25">
      <c r="A1" s="220" t="s">
        <v>84</v>
      </c>
    </row>
    <row r="2" spans="1:4" x14ac:dyDescent="0.25">
      <c r="A2" s="220" t="s">
        <v>66</v>
      </c>
    </row>
    <row r="3" spans="1:4" x14ac:dyDescent="0.25">
      <c r="A3" s="220"/>
    </row>
    <row r="4" spans="1:4" x14ac:dyDescent="0.25">
      <c r="A4" s="221" t="s">
        <v>5</v>
      </c>
    </row>
    <row r="5" spans="1:4" ht="15.75" thickBot="1" x14ac:dyDescent="0.3">
      <c r="A5" s="221"/>
    </row>
    <row r="6" spans="1:4" ht="29.65" customHeight="1" thickTop="1" thickBot="1" x14ac:dyDescent="0.3">
      <c r="A6" s="405" t="s">
        <v>116</v>
      </c>
      <c r="B6" s="415" t="s">
        <v>355</v>
      </c>
      <c r="C6" s="403" t="s">
        <v>405</v>
      </c>
      <c r="D6" s="415" t="s">
        <v>357</v>
      </c>
    </row>
    <row r="7" spans="1:4" ht="15.75" thickTop="1" x14ac:dyDescent="0.25">
      <c r="A7" s="235" t="s">
        <v>119</v>
      </c>
      <c r="B7" s="296">
        <v>7</v>
      </c>
      <c r="C7" s="171">
        <v>35</v>
      </c>
      <c r="D7" s="481">
        <v>13</v>
      </c>
    </row>
    <row r="8" spans="1:4" x14ac:dyDescent="0.25">
      <c r="A8" s="235" t="s">
        <v>120</v>
      </c>
      <c r="B8" s="296">
        <v>23</v>
      </c>
      <c r="C8" s="171">
        <v>36</v>
      </c>
      <c r="D8" s="478">
        <v>16</v>
      </c>
    </row>
    <row r="9" spans="1:4" x14ac:dyDescent="0.25">
      <c r="A9" s="235" t="s">
        <v>121</v>
      </c>
      <c r="B9" s="296">
        <v>7</v>
      </c>
      <c r="C9" s="171">
        <v>20</v>
      </c>
      <c r="D9" s="478">
        <v>10</v>
      </c>
    </row>
    <row r="10" spans="1:4" x14ac:dyDescent="0.25">
      <c r="A10" s="235" t="s">
        <v>122</v>
      </c>
      <c r="B10" s="296">
        <v>6</v>
      </c>
      <c r="C10" s="171">
        <v>8</v>
      </c>
      <c r="D10" s="478" t="s">
        <v>98</v>
      </c>
    </row>
    <row r="11" spans="1:4" x14ac:dyDescent="0.25">
      <c r="A11" s="235" t="s">
        <v>123</v>
      </c>
      <c r="B11" s="296" t="s">
        <v>98</v>
      </c>
      <c r="C11" s="171">
        <v>10</v>
      </c>
      <c r="D11" s="478" t="s">
        <v>98</v>
      </c>
    </row>
    <row r="12" spans="1:4" x14ac:dyDescent="0.25">
      <c r="A12" s="235" t="s">
        <v>124</v>
      </c>
      <c r="B12" s="296">
        <v>16</v>
      </c>
      <c r="C12" s="171">
        <v>17</v>
      </c>
      <c r="D12" s="478">
        <v>7</v>
      </c>
    </row>
    <row r="13" spans="1:4" x14ac:dyDescent="0.25">
      <c r="A13" s="235" t="s">
        <v>125</v>
      </c>
      <c r="B13" s="296">
        <v>26</v>
      </c>
      <c r="C13" s="171">
        <v>27</v>
      </c>
      <c r="D13" s="478">
        <v>7</v>
      </c>
    </row>
    <row r="14" spans="1:4" x14ac:dyDescent="0.25">
      <c r="A14" s="235" t="s">
        <v>126</v>
      </c>
      <c r="B14" s="296" t="s">
        <v>98</v>
      </c>
      <c r="C14" s="171">
        <v>28</v>
      </c>
      <c r="D14" s="478">
        <v>10</v>
      </c>
    </row>
    <row r="15" spans="1:4" x14ac:dyDescent="0.25">
      <c r="A15" s="235" t="s">
        <v>127</v>
      </c>
      <c r="B15" s="296">
        <v>6</v>
      </c>
      <c r="C15" s="171">
        <v>15</v>
      </c>
      <c r="D15" s="478">
        <v>6</v>
      </c>
    </row>
    <row r="16" spans="1:4" x14ac:dyDescent="0.25">
      <c r="A16" s="235" t="s">
        <v>128</v>
      </c>
      <c r="B16" s="296">
        <v>9</v>
      </c>
      <c r="C16" s="171">
        <v>21</v>
      </c>
      <c r="D16" s="478" t="s">
        <v>98</v>
      </c>
    </row>
    <row r="17" spans="1:4" x14ac:dyDescent="0.25">
      <c r="A17" s="235" t="s">
        <v>129</v>
      </c>
      <c r="B17" s="296" t="s">
        <v>98</v>
      </c>
      <c r="C17" s="171">
        <v>12</v>
      </c>
      <c r="D17" s="478">
        <v>6</v>
      </c>
    </row>
    <row r="18" spans="1:4" x14ac:dyDescent="0.25">
      <c r="A18" s="235" t="s">
        <v>130</v>
      </c>
      <c r="B18" s="296">
        <v>21</v>
      </c>
      <c r="C18" s="171">
        <v>87</v>
      </c>
      <c r="D18" s="478">
        <v>14</v>
      </c>
    </row>
    <row r="19" spans="1:4" x14ac:dyDescent="0.25">
      <c r="A19" s="235" t="s">
        <v>131</v>
      </c>
      <c r="B19" s="296">
        <v>12</v>
      </c>
      <c r="C19" s="171">
        <v>16</v>
      </c>
      <c r="D19" s="478">
        <v>10</v>
      </c>
    </row>
    <row r="20" spans="1:4" x14ac:dyDescent="0.25">
      <c r="A20" s="235" t="s">
        <v>132</v>
      </c>
      <c r="B20" s="296">
        <v>42</v>
      </c>
      <c r="C20" s="171">
        <v>55</v>
      </c>
      <c r="D20" s="478">
        <v>15</v>
      </c>
    </row>
    <row r="21" spans="1:4" x14ac:dyDescent="0.25">
      <c r="A21" s="235" t="s">
        <v>133</v>
      </c>
      <c r="B21" s="296">
        <v>29</v>
      </c>
      <c r="C21" s="171">
        <v>110</v>
      </c>
      <c r="D21" s="478">
        <v>30</v>
      </c>
    </row>
    <row r="22" spans="1:4" x14ac:dyDescent="0.25">
      <c r="A22" s="235" t="s">
        <v>134</v>
      </c>
      <c r="B22" s="296">
        <v>21</v>
      </c>
      <c r="C22" s="171">
        <v>46</v>
      </c>
      <c r="D22" s="478">
        <v>6</v>
      </c>
    </row>
    <row r="23" spans="1:4" x14ac:dyDescent="0.25">
      <c r="A23" s="235" t="s">
        <v>135</v>
      </c>
      <c r="B23" s="296">
        <v>5</v>
      </c>
      <c r="C23" s="171">
        <v>8</v>
      </c>
      <c r="D23" s="478" t="s">
        <v>98</v>
      </c>
    </row>
    <row r="24" spans="1:4" x14ac:dyDescent="0.25">
      <c r="A24" s="235" t="s">
        <v>136</v>
      </c>
      <c r="B24" s="296">
        <v>12</v>
      </c>
      <c r="C24" s="171">
        <v>23</v>
      </c>
      <c r="D24" s="478">
        <v>5</v>
      </c>
    </row>
    <row r="25" spans="1:4" x14ac:dyDescent="0.25">
      <c r="A25" s="235" t="s">
        <v>137</v>
      </c>
      <c r="B25" s="296">
        <v>10</v>
      </c>
      <c r="C25" s="171">
        <v>11</v>
      </c>
      <c r="D25" s="478">
        <v>7</v>
      </c>
    </row>
    <row r="26" spans="1:4" x14ac:dyDescent="0.25">
      <c r="A26" s="235" t="s">
        <v>432</v>
      </c>
      <c r="B26" s="296" t="s">
        <v>361</v>
      </c>
      <c r="C26" s="171" t="s">
        <v>98</v>
      </c>
      <c r="D26" s="478" t="s">
        <v>98</v>
      </c>
    </row>
    <row r="27" spans="1:4" x14ac:dyDescent="0.25">
      <c r="A27" s="235" t="s">
        <v>139</v>
      </c>
      <c r="B27" s="296">
        <v>11</v>
      </c>
      <c r="C27" s="171">
        <v>29</v>
      </c>
      <c r="D27" s="478">
        <v>13</v>
      </c>
    </row>
    <row r="28" spans="1:4" x14ac:dyDescent="0.25">
      <c r="A28" s="235" t="s">
        <v>140</v>
      </c>
      <c r="B28" s="296">
        <v>32</v>
      </c>
      <c r="C28" s="171">
        <v>70</v>
      </c>
      <c r="D28" s="478">
        <v>32</v>
      </c>
    </row>
    <row r="29" spans="1:4" x14ac:dyDescent="0.25">
      <c r="A29" s="235" t="s">
        <v>141</v>
      </c>
      <c r="B29" s="296" t="s">
        <v>98</v>
      </c>
      <c r="C29" s="171">
        <v>6</v>
      </c>
      <c r="D29" s="478" t="s">
        <v>361</v>
      </c>
    </row>
    <row r="30" spans="1:4" x14ac:dyDescent="0.25">
      <c r="A30" s="235" t="s">
        <v>142</v>
      </c>
      <c r="B30" s="296">
        <v>8</v>
      </c>
      <c r="C30" s="171">
        <v>21</v>
      </c>
      <c r="D30" s="478">
        <v>15</v>
      </c>
    </row>
    <row r="31" spans="1:4" x14ac:dyDescent="0.25">
      <c r="A31" s="235" t="s">
        <v>143</v>
      </c>
      <c r="B31" s="296">
        <v>14</v>
      </c>
      <c r="C31" s="171">
        <v>51</v>
      </c>
      <c r="D31" s="478">
        <v>9</v>
      </c>
    </row>
    <row r="32" spans="1:4" x14ac:dyDescent="0.25">
      <c r="A32" s="235" t="s">
        <v>144</v>
      </c>
      <c r="B32" s="296" t="s">
        <v>98</v>
      </c>
      <c r="C32" s="171">
        <v>15</v>
      </c>
      <c r="D32" s="478" t="s">
        <v>98</v>
      </c>
    </row>
    <row r="33" spans="1:4" x14ac:dyDescent="0.25">
      <c r="A33" s="235" t="s">
        <v>145</v>
      </c>
      <c r="B33" s="296" t="s">
        <v>98</v>
      </c>
      <c r="C33" s="171" t="s">
        <v>98</v>
      </c>
      <c r="D33" s="478" t="s">
        <v>361</v>
      </c>
    </row>
    <row r="34" spans="1:4" x14ac:dyDescent="0.25">
      <c r="A34" s="235" t="s">
        <v>146</v>
      </c>
      <c r="B34" s="296">
        <v>15</v>
      </c>
      <c r="C34" s="171">
        <v>23</v>
      </c>
      <c r="D34" s="478">
        <v>6</v>
      </c>
    </row>
    <row r="35" spans="1:4" x14ac:dyDescent="0.25">
      <c r="A35" s="235" t="s">
        <v>147</v>
      </c>
      <c r="B35" s="296">
        <v>24</v>
      </c>
      <c r="C35" s="171">
        <v>75</v>
      </c>
      <c r="D35" s="478">
        <v>20</v>
      </c>
    </row>
    <row r="36" spans="1:4" x14ac:dyDescent="0.25">
      <c r="A36" s="235" t="s">
        <v>148</v>
      </c>
      <c r="B36" s="296" t="s">
        <v>98</v>
      </c>
      <c r="C36" s="171">
        <v>9</v>
      </c>
      <c r="D36" s="478" t="s">
        <v>98</v>
      </c>
    </row>
    <row r="37" spans="1:4" x14ac:dyDescent="0.25">
      <c r="A37" s="235" t="s">
        <v>149</v>
      </c>
      <c r="B37" s="296" t="s">
        <v>98</v>
      </c>
      <c r="C37" s="171">
        <v>17</v>
      </c>
      <c r="D37" s="478">
        <v>6</v>
      </c>
    </row>
    <row r="38" spans="1:4" x14ac:dyDescent="0.25">
      <c r="A38" s="235" t="s">
        <v>150</v>
      </c>
      <c r="B38" s="296">
        <v>15</v>
      </c>
      <c r="C38" s="171">
        <v>28</v>
      </c>
      <c r="D38" s="478">
        <v>6</v>
      </c>
    </row>
    <row r="39" spans="1:4" ht="15.75" thickBot="1" x14ac:dyDescent="0.3">
      <c r="A39" s="240" t="s">
        <v>151</v>
      </c>
      <c r="B39" s="297" t="s">
        <v>361</v>
      </c>
      <c r="C39" s="336" t="s">
        <v>98</v>
      </c>
      <c r="D39" s="478" t="s">
        <v>361</v>
      </c>
    </row>
    <row r="40" spans="1:4" ht="16.5" thickTop="1" thickBot="1" x14ac:dyDescent="0.3">
      <c r="A40" s="210" t="s">
        <v>90</v>
      </c>
      <c r="B40" s="295">
        <v>398</v>
      </c>
      <c r="C40" s="337">
        <v>936</v>
      </c>
      <c r="D40" s="486">
        <v>283</v>
      </c>
    </row>
    <row r="41" spans="1:4" ht="15.75" thickTop="1" x14ac:dyDescent="0.25">
      <c r="D41" s="33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7A3D-F50D-403B-8A7A-16EFE8E7C7B4}">
  <dimension ref="A1:J96"/>
  <sheetViews>
    <sheetView zoomScale="90" zoomScaleNormal="90" workbookViewId="0">
      <selection activeCell="G14" sqref="G14"/>
    </sheetView>
  </sheetViews>
  <sheetFormatPr defaultColWidth="9.28515625" defaultRowHeight="15" x14ac:dyDescent="0.25"/>
  <cols>
    <col min="1" max="1" width="29.42578125" style="64" customWidth="1"/>
    <col min="2" max="2" width="18.7109375" style="65" customWidth="1"/>
    <col min="3" max="3" width="18.7109375" style="66" customWidth="1"/>
    <col min="4" max="6" width="18.7109375" style="67" customWidth="1"/>
    <col min="7" max="7" width="9.28515625" style="68"/>
    <col min="8" max="8" width="9.28515625" style="68" customWidth="1"/>
    <col min="9" max="9" width="9.28515625" style="68"/>
    <col min="10" max="10" width="7.7109375" style="68" customWidth="1"/>
    <col min="11" max="16384" width="9.28515625" style="68"/>
  </cols>
  <sheetData>
    <row r="1" spans="1:7" ht="15" customHeight="1" x14ac:dyDescent="0.25">
      <c r="A1" s="6" t="s">
        <v>84</v>
      </c>
      <c r="B1" s="128"/>
      <c r="C1" s="128"/>
      <c r="D1" s="128"/>
      <c r="E1" s="128"/>
      <c r="F1" s="129"/>
    </row>
    <row r="2" spans="1:7" ht="15" customHeight="1" x14ac:dyDescent="0.25">
      <c r="A2" s="6" t="s">
        <v>13</v>
      </c>
      <c r="B2" s="128"/>
      <c r="C2" s="128"/>
      <c r="D2" s="128"/>
      <c r="E2" s="128"/>
      <c r="F2" s="128"/>
    </row>
    <row r="3" spans="1:7" ht="15" customHeight="1" x14ac:dyDescent="0.25">
      <c r="A3" s="6" t="s">
        <v>85</v>
      </c>
      <c r="B3" s="128"/>
      <c r="C3" s="128"/>
      <c r="D3" s="128"/>
      <c r="E3" s="128"/>
      <c r="F3" s="128"/>
    </row>
    <row r="4" spans="1:7" ht="15" customHeight="1" x14ac:dyDescent="0.25">
      <c r="A4" s="6"/>
      <c r="B4" s="128"/>
      <c r="C4" s="128"/>
      <c r="D4" s="128"/>
      <c r="E4" s="128"/>
      <c r="F4" s="128"/>
    </row>
    <row r="5" spans="1:7" ht="15" customHeight="1" x14ac:dyDescent="0.25">
      <c r="A5" s="6" t="s">
        <v>5</v>
      </c>
      <c r="B5" s="128"/>
      <c r="C5" s="128"/>
      <c r="D5" s="128"/>
      <c r="E5" s="68"/>
      <c r="F5" s="68"/>
      <c r="G5" s="128"/>
    </row>
    <row r="6" spans="1:7" ht="15" customHeight="1" thickBot="1" x14ac:dyDescent="0.3">
      <c r="A6" s="65"/>
      <c r="B6" s="66"/>
      <c r="C6" s="67"/>
    </row>
    <row r="7" spans="1:7" s="66" customFormat="1" ht="31.5" customHeight="1" thickBot="1" x14ac:dyDescent="0.3">
      <c r="A7" s="509" t="s">
        <v>116</v>
      </c>
      <c r="B7" s="510" t="s">
        <v>91</v>
      </c>
      <c r="C7" s="510" t="s">
        <v>92</v>
      </c>
      <c r="D7" s="510" t="s">
        <v>117</v>
      </c>
      <c r="E7" s="510" t="s">
        <v>94</v>
      </c>
      <c r="F7" s="511" t="s">
        <v>118</v>
      </c>
    </row>
    <row r="8" spans="1:7" ht="15" customHeight="1" x14ac:dyDescent="0.25">
      <c r="A8" s="130" t="s">
        <v>119</v>
      </c>
      <c r="B8" s="512">
        <v>709</v>
      </c>
      <c r="C8" s="512">
        <v>722</v>
      </c>
      <c r="D8" s="512">
        <v>1085</v>
      </c>
      <c r="E8" s="512">
        <v>524</v>
      </c>
      <c r="F8" s="513">
        <v>0.72576177285318555</v>
      </c>
    </row>
    <row r="9" spans="1:7" ht="15" customHeight="1" x14ac:dyDescent="0.25">
      <c r="A9" s="131" t="s">
        <v>120</v>
      </c>
      <c r="B9" s="512">
        <v>998</v>
      </c>
      <c r="C9" s="512">
        <v>1003</v>
      </c>
      <c r="D9" s="512">
        <v>1919</v>
      </c>
      <c r="E9" s="512">
        <v>728</v>
      </c>
      <c r="F9" s="513">
        <v>0.7258225324027916</v>
      </c>
    </row>
    <row r="10" spans="1:7" ht="15" customHeight="1" x14ac:dyDescent="0.25">
      <c r="A10" s="131" t="s">
        <v>121</v>
      </c>
      <c r="B10" s="512">
        <v>589</v>
      </c>
      <c r="C10" s="512">
        <v>603</v>
      </c>
      <c r="D10" s="512">
        <v>943</v>
      </c>
      <c r="E10" s="512">
        <v>470</v>
      </c>
      <c r="F10" s="513">
        <v>0.77943615257048104</v>
      </c>
    </row>
    <row r="11" spans="1:7" ht="15" customHeight="1" x14ac:dyDescent="0.25">
      <c r="A11" s="131" t="s">
        <v>122</v>
      </c>
      <c r="B11" s="512">
        <v>277</v>
      </c>
      <c r="C11" s="512">
        <v>326</v>
      </c>
      <c r="D11" s="512">
        <v>522</v>
      </c>
      <c r="E11" s="512">
        <v>236</v>
      </c>
      <c r="F11" s="513">
        <v>0.7239263803680982</v>
      </c>
    </row>
    <row r="12" spans="1:7" ht="15" customHeight="1" x14ac:dyDescent="0.25">
      <c r="A12" s="131" t="s">
        <v>123</v>
      </c>
      <c r="B12" s="512">
        <v>238</v>
      </c>
      <c r="C12" s="512">
        <v>296</v>
      </c>
      <c r="D12" s="512">
        <v>404</v>
      </c>
      <c r="E12" s="512">
        <v>233</v>
      </c>
      <c r="F12" s="513">
        <v>0.78716216216216217</v>
      </c>
    </row>
    <row r="13" spans="1:7" ht="15" customHeight="1" x14ac:dyDescent="0.25">
      <c r="A13" s="131" t="s">
        <v>124</v>
      </c>
      <c r="B13" s="512">
        <v>709</v>
      </c>
      <c r="C13" s="512">
        <v>733</v>
      </c>
      <c r="D13" s="512">
        <v>998</v>
      </c>
      <c r="E13" s="512">
        <v>473</v>
      </c>
      <c r="F13" s="513">
        <v>0.64529331514324695</v>
      </c>
    </row>
    <row r="14" spans="1:7" ht="15" customHeight="1" x14ac:dyDescent="0.25">
      <c r="A14" s="131" t="s">
        <v>125</v>
      </c>
      <c r="B14" s="512">
        <v>618</v>
      </c>
      <c r="C14" s="512">
        <v>572</v>
      </c>
      <c r="D14" s="512">
        <v>935</v>
      </c>
      <c r="E14" s="512">
        <v>388</v>
      </c>
      <c r="F14" s="513">
        <v>0.67832167832167833</v>
      </c>
    </row>
    <row r="15" spans="1:7" ht="15" customHeight="1" x14ac:dyDescent="0.25">
      <c r="A15" s="131" t="s">
        <v>126</v>
      </c>
      <c r="B15" s="512">
        <v>705</v>
      </c>
      <c r="C15" s="512">
        <v>605</v>
      </c>
      <c r="D15" s="512">
        <v>1108</v>
      </c>
      <c r="E15" s="512">
        <v>428</v>
      </c>
      <c r="F15" s="513">
        <v>0.70743801652892557</v>
      </c>
    </row>
    <row r="16" spans="1:7" ht="15" customHeight="1" x14ac:dyDescent="0.25">
      <c r="A16" s="131" t="s">
        <v>127</v>
      </c>
      <c r="B16" s="512">
        <v>407</v>
      </c>
      <c r="C16" s="512">
        <v>382</v>
      </c>
      <c r="D16" s="512">
        <v>608</v>
      </c>
      <c r="E16" s="512">
        <v>292</v>
      </c>
      <c r="F16" s="513">
        <v>0.76439790575916233</v>
      </c>
    </row>
    <row r="17" spans="1:6" ht="15" customHeight="1" x14ac:dyDescent="0.25">
      <c r="A17" s="131" t="s">
        <v>128</v>
      </c>
      <c r="B17" s="512">
        <v>552</v>
      </c>
      <c r="C17" s="512">
        <v>527</v>
      </c>
      <c r="D17" s="512">
        <v>841</v>
      </c>
      <c r="E17" s="512">
        <v>360</v>
      </c>
      <c r="F17" s="513">
        <v>0.68311195445920303</v>
      </c>
    </row>
    <row r="18" spans="1:6" ht="15" customHeight="1" x14ac:dyDescent="0.25">
      <c r="A18" s="131" t="s">
        <v>129</v>
      </c>
      <c r="B18" s="512">
        <v>266</v>
      </c>
      <c r="C18" s="512">
        <v>273</v>
      </c>
      <c r="D18" s="512">
        <v>423</v>
      </c>
      <c r="E18" s="512">
        <v>184</v>
      </c>
      <c r="F18" s="513">
        <v>0.67399267399267404</v>
      </c>
    </row>
    <row r="19" spans="1:6" ht="15" customHeight="1" x14ac:dyDescent="0.25">
      <c r="A19" s="131" t="s">
        <v>130</v>
      </c>
      <c r="B19" s="512">
        <v>1586</v>
      </c>
      <c r="C19" s="512">
        <v>1509</v>
      </c>
      <c r="D19" s="512">
        <v>2182</v>
      </c>
      <c r="E19" s="512">
        <v>1069</v>
      </c>
      <c r="F19" s="513">
        <v>0.70841616964877407</v>
      </c>
    </row>
    <row r="20" spans="1:6" ht="15" customHeight="1" x14ac:dyDescent="0.25">
      <c r="A20" s="131" t="s">
        <v>131</v>
      </c>
      <c r="B20" s="512">
        <v>906</v>
      </c>
      <c r="C20" s="512">
        <v>934</v>
      </c>
      <c r="D20" s="512">
        <v>1418</v>
      </c>
      <c r="E20" s="512">
        <v>685</v>
      </c>
      <c r="F20" s="513">
        <v>0.73340471092077086</v>
      </c>
    </row>
    <row r="21" spans="1:6" ht="15" customHeight="1" x14ac:dyDescent="0.25">
      <c r="A21" s="131" t="s">
        <v>132</v>
      </c>
      <c r="B21" s="512">
        <v>1756</v>
      </c>
      <c r="C21" s="512">
        <v>1605</v>
      </c>
      <c r="D21" s="512">
        <v>2662</v>
      </c>
      <c r="E21" s="512">
        <v>1153</v>
      </c>
      <c r="F21" s="513">
        <v>0.71838006230529594</v>
      </c>
    </row>
    <row r="22" spans="1:6" ht="15" customHeight="1" x14ac:dyDescent="0.25">
      <c r="A22" s="131" t="s">
        <v>133</v>
      </c>
      <c r="B22" s="512">
        <v>2636</v>
      </c>
      <c r="C22" s="512">
        <v>2603</v>
      </c>
      <c r="D22" s="512">
        <v>3588</v>
      </c>
      <c r="E22" s="512">
        <v>1832</v>
      </c>
      <c r="F22" s="513">
        <v>0.70380330388013834</v>
      </c>
    </row>
    <row r="23" spans="1:6" ht="15" customHeight="1" x14ac:dyDescent="0.25">
      <c r="A23" s="131" t="s">
        <v>134</v>
      </c>
      <c r="B23" s="512">
        <v>1297</v>
      </c>
      <c r="C23" s="512">
        <v>1391</v>
      </c>
      <c r="D23" s="512">
        <v>2207</v>
      </c>
      <c r="E23" s="512">
        <v>994</v>
      </c>
      <c r="F23" s="513">
        <v>0.71459381739755568</v>
      </c>
    </row>
    <row r="24" spans="1:6" ht="15" customHeight="1" x14ac:dyDescent="0.25">
      <c r="A24" s="131" t="s">
        <v>135</v>
      </c>
      <c r="B24" s="512">
        <v>377</v>
      </c>
      <c r="C24" s="512">
        <v>290</v>
      </c>
      <c r="D24" s="512">
        <v>583</v>
      </c>
      <c r="E24" s="512">
        <v>210</v>
      </c>
      <c r="F24" s="513">
        <v>0.72413793103448276</v>
      </c>
    </row>
    <row r="25" spans="1:6" ht="15" customHeight="1" x14ac:dyDescent="0.25">
      <c r="A25" s="131" t="s">
        <v>136</v>
      </c>
      <c r="B25" s="512">
        <v>584</v>
      </c>
      <c r="C25" s="512">
        <v>517</v>
      </c>
      <c r="D25" s="512">
        <v>844</v>
      </c>
      <c r="E25" s="512">
        <v>358</v>
      </c>
      <c r="F25" s="513">
        <v>0.69245647969052226</v>
      </c>
    </row>
    <row r="26" spans="1:6" ht="15" customHeight="1" x14ac:dyDescent="0.25">
      <c r="A26" s="131" t="s">
        <v>137</v>
      </c>
      <c r="B26" s="512">
        <v>366</v>
      </c>
      <c r="C26" s="512">
        <v>359</v>
      </c>
      <c r="D26" s="512">
        <v>697</v>
      </c>
      <c r="E26" s="512">
        <v>250</v>
      </c>
      <c r="F26" s="513">
        <v>0.69637883008356549</v>
      </c>
    </row>
    <row r="27" spans="1:6" ht="15" customHeight="1" x14ac:dyDescent="0.25">
      <c r="A27" s="131" t="s">
        <v>138</v>
      </c>
      <c r="B27" s="512">
        <v>152</v>
      </c>
      <c r="C27" s="512">
        <v>122</v>
      </c>
      <c r="D27" s="512">
        <v>253</v>
      </c>
      <c r="E27" s="512">
        <v>91</v>
      </c>
      <c r="F27" s="513">
        <v>0.74590163934426235</v>
      </c>
    </row>
    <row r="28" spans="1:6" ht="15" customHeight="1" x14ac:dyDescent="0.25">
      <c r="A28" s="131" t="s">
        <v>139</v>
      </c>
      <c r="B28" s="512">
        <v>725</v>
      </c>
      <c r="C28" s="512">
        <v>713</v>
      </c>
      <c r="D28" s="512">
        <v>1097</v>
      </c>
      <c r="E28" s="512">
        <v>538</v>
      </c>
      <c r="F28" s="513">
        <v>0.75455820476858348</v>
      </c>
    </row>
    <row r="29" spans="1:6" ht="15" customHeight="1" x14ac:dyDescent="0.25">
      <c r="A29" s="131" t="s">
        <v>140</v>
      </c>
      <c r="B29" s="512">
        <v>2114</v>
      </c>
      <c r="C29" s="512">
        <v>2089</v>
      </c>
      <c r="D29" s="512">
        <v>2933</v>
      </c>
      <c r="E29" s="512">
        <v>1540</v>
      </c>
      <c r="F29" s="513">
        <v>0.73719483006223074</v>
      </c>
    </row>
    <row r="30" spans="1:6" ht="15" customHeight="1" x14ac:dyDescent="0.25">
      <c r="A30" s="131" t="s">
        <v>141</v>
      </c>
      <c r="B30" s="512">
        <v>83</v>
      </c>
      <c r="C30" s="512">
        <v>126</v>
      </c>
      <c r="D30" s="512">
        <v>202</v>
      </c>
      <c r="E30" s="512">
        <v>102</v>
      </c>
      <c r="F30" s="513">
        <v>0.80952380952380953</v>
      </c>
    </row>
    <row r="31" spans="1:6" ht="15" customHeight="1" x14ac:dyDescent="0.25">
      <c r="A31" s="131" t="s">
        <v>142</v>
      </c>
      <c r="B31" s="512">
        <v>751</v>
      </c>
      <c r="C31" s="512">
        <v>678</v>
      </c>
      <c r="D31" s="512">
        <v>1095</v>
      </c>
      <c r="E31" s="512">
        <v>463</v>
      </c>
      <c r="F31" s="513">
        <v>0.68289085545722716</v>
      </c>
    </row>
    <row r="32" spans="1:6" ht="15" customHeight="1" x14ac:dyDescent="0.25">
      <c r="A32" s="131" t="s">
        <v>143</v>
      </c>
      <c r="B32" s="512">
        <v>962</v>
      </c>
      <c r="C32" s="512">
        <v>954</v>
      </c>
      <c r="D32" s="512">
        <v>1411</v>
      </c>
      <c r="E32" s="512">
        <v>687</v>
      </c>
      <c r="F32" s="513">
        <v>0.72012578616352196</v>
      </c>
    </row>
    <row r="33" spans="1:6" ht="15" customHeight="1" x14ac:dyDescent="0.25">
      <c r="A33" s="131" t="s">
        <v>144</v>
      </c>
      <c r="B33" s="512">
        <v>597</v>
      </c>
      <c r="C33" s="512">
        <v>490</v>
      </c>
      <c r="D33" s="512">
        <v>874</v>
      </c>
      <c r="E33" s="512">
        <v>375</v>
      </c>
      <c r="F33" s="513">
        <v>0.76530612244897955</v>
      </c>
    </row>
    <row r="34" spans="1:6" ht="15" customHeight="1" x14ac:dyDescent="0.25">
      <c r="A34" s="131" t="s">
        <v>145</v>
      </c>
      <c r="B34" s="512">
        <v>171</v>
      </c>
      <c r="C34" s="512">
        <v>217</v>
      </c>
      <c r="D34" s="512">
        <v>342</v>
      </c>
      <c r="E34" s="512">
        <v>175</v>
      </c>
      <c r="F34" s="513">
        <v>0.80645161290322576</v>
      </c>
    </row>
    <row r="35" spans="1:6" ht="15" customHeight="1" x14ac:dyDescent="0.25">
      <c r="A35" s="131" t="s">
        <v>146</v>
      </c>
      <c r="B35" s="512">
        <v>508</v>
      </c>
      <c r="C35" s="512">
        <v>445</v>
      </c>
      <c r="D35" s="512">
        <v>784</v>
      </c>
      <c r="E35" s="512">
        <v>302</v>
      </c>
      <c r="F35" s="513">
        <v>0.67865168539325837</v>
      </c>
    </row>
    <row r="36" spans="1:6" ht="15" customHeight="1" x14ac:dyDescent="0.25">
      <c r="A36" s="131" t="s">
        <v>147</v>
      </c>
      <c r="B36" s="512">
        <v>1688</v>
      </c>
      <c r="C36" s="512">
        <v>1697</v>
      </c>
      <c r="D36" s="512">
        <v>2539</v>
      </c>
      <c r="E36" s="512">
        <v>1220</v>
      </c>
      <c r="F36" s="513">
        <v>0.71891573364761341</v>
      </c>
    </row>
    <row r="37" spans="1:6" ht="15" customHeight="1" x14ac:dyDescent="0.25">
      <c r="A37" s="131" t="s">
        <v>148</v>
      </c>
      <c r="B37" s="512">
        <v>370</v>
      </c>
      <c r="C37" s="512">
        <v>423</v>
      </c>
      <c r="D37" s="512">
        <v>601</v>
      </c>
      <c r="E37" s="512">
        <v>324</v>
      </c>
      <c r="F37" s="513">
        <v>0.76595744680851063</v>
      </c>
    </row>
    <row r="38" spans="1:6" ht="15" customHeight="1" x14ac:dyDescent="0.25">
      <c r="A38" s="131" t="s">
        <v>149</v>
      </c>
      <c r="B38" s="512">
        <v>482</v>
      </c>
      <c r="C38" s="512">
        <v>516</v>
      </c>
      <c r="D38" s="512">
        <v>847</v>
      </c>
      <c r="E38" s="512">
        <v>369</v>
      </c>
      <c r="F38" s="513">
        <v>0.71511627906976749</v>
      </c>
    </row>
    <row r="39" spans="1:6" ht="15" customHeight="1" x14ac:dyDescent="0.25">
      <c r="A39" s="131" t="s">
        <v>150</v>
      </c>
      <c r="B39" s="512">
        <v>977</v>
      </c>
      <c r="C39" s="512">
        <v>947</v>
      </c>
      <c r="D39" s="512">
        <v>1262</v>
      </c>
      <c r="E39" s="512">
        <v>652</v>
      </c>
      <c r="F39" s="513">
        <v>0.68848996832101372</v>
      </c>
    </row>
    <row r="40" spans="1:6" ht="15" customHeight="1" x14ac:dyDescent="0.25">
      <c r="A40" s="303" t="s">
        <v>151</v>
      </c>
      <c r="B40" s="514">
        <v>104</v>
      </c>
      <c r="C40" s="514">
        <v>73</v>
      </c>
      <c r="D40" s="514">
        <v>165</v>
      </c>
      <c r="E40" s="514">
        <v>56</v>
      </c>
      <c r="F40" s="515">
        <v>0.76700000000000002</v>
      </c>
    </row>
    <row r="41" spans="1:6" ht="15" customHeight="1" thickBot="1" x14ac:dyDescent="0.3">
      <c r="A41" s="134" t="s">
        <v>152</v>
      </c>
      <c r="B41" s="516">
        <v>141</v>
      </c>
      <c r="C41" s="516">
        <v>23</v>
      </c>
      <c r="D41" s="512">
        <v>132</v>
      </c>
      <c r="E41" s="512">
        <v>14</v>
      </c>
      <c r="F41" s="517">
        <v>0.60899999999999999</v>
      </c>
    </row>
    <row r="42" spans="1:6" ht="15" customHeight="1" thickTop="1" thickBot="1" x14ac:dyDescent="0.3">
      <c r="A42" s="46" t="s">
        <v>153</v>
      </c>
      <c r="B42" s="518">
        <v>25401</v>
      </c>
      <c r="C42" s="518">
        <v>24763</v>
      </c>
      <c r="D42" s="518">
        <v>38504</v>
      </c>
      <c r="E42" s="518">
        <v>17775</v>
      </c>
      <c r="F42" s="519">
        <v>0.71780478940354564</v>
      </c>
    </row>
    <row r="43" spans="1:6" ht="15" customHeight="1" thickTop="1" x14ac:dyDescent="0.25"/>
    <row r="44" spans="1:6" ht="15" customHeight="1" x14ac:dyDescent="0.25">
      <c r="A44" s="68" t="s">
        <v>154</v>
      </c>
    </row>
    <row r="45" spans="1:6" ht="15" customHeight="1" x14ac:dyDescent="0.25">
      <c r="A45" s="69" t="s">
        <v>155</v>
      </c>
      <c r="B45" s="70"/>
      <c r="C45" s="70"/>
    </row>
    <row r="46" spans="1:6" ht="15" customHeight="1" x14ac:dyDescent="0.25">
      <c r="A46" s="69" t="s">
        <v>156</v>
      </c>
      <c r="B46" s="70"/>
      <c r="C46" s="70"/>
    </row>
    <row r="47" spans="1:6" ht="15" customHeight="1" x14ac:dyDescent="0.25"/>
    <row r="48" spans="1:6" ht="74.650000000000006" customHeight="1" x14ac:dyDescent="0.25">
      <c r="A48" s="570" t="s">
        <v>157</v>
      </c>
      <c r="B48" s="570"/>
      <c r="C48" s="570"/>
      <c r="D48" s="570"/>
    </row>
    <row r="49" spans="1:6" ht="15" customHeight="1" x14ac:dyDescent="0.25">
      <c r="A49" s="68"/>
      <c r="B49" s="71"/>
      <c r="C49" s="71"/>
      <c r="D49" s="66"/>
      <c r="F49" s="72"/>
    </row>
    <row r="50" spans="1:6" ht="15" customHeight="1" x14ac:dyDescent="0.25">
      <c r="A50" s="68"/>
      <c r="B50" s="66"/>
      <c r="D50" s="66"/>
      <c r="F50" s="72"/>
    </row>
    <row r="51" spans="1:6" ht="15" customHeight="1" x14ac:dyDescent="0.25">
      <c r="A51" s="68"/>
      <c r="B51" s="66"/>
      <c r="D51" s="66"/>
      <c r="E51" s="68"/>
      <c r="F51" s="72"/>
    </row>
    <row r="52" spans="1:6" ht="15" customHeight="1" x14ac:dyDescent="0.25">
      <c r="A52" s="68"/>
      <c r="B52" s="66"/>
      <c r="D52" s="66"/>
      <c r="E52" s="68"/>
      <c r="F52" s="72"/>
    </row>
    <row r="53" spans="1:6" ht="15" customHeight="1" x14ac:dyDescent="0.25">
      <c r="A53" s="68"/>
      <c r="B53" s="66"/>
      <c r="D53" s="66"/>
      <c r="E53" s="68"/>
      <c r="F53" s="72"/>
    </row>
    <row r="54" spans="1:6" ht="15" customHeight="1" x14ac:dyDescent="0.25">
      <c r="A54" s="68"/>
      <c r="B54" s="66"/>
      <c r="D54" s="66"/>
      <c r="E54" s="68"/>
      <c r="F54" s="72"/>
    </row>
    <row r="55" spans="1:6" ht="15" customHeight="1" x14ac:dyDescent="0.25">
      <c r="A55" s="68"/>
      <c r="B55" s="66"/>
      <c r="D55" s="66"/>
      <c r="E55" s="68"/>
      <c r="F55" s="72"/>
    </row>
    <row r="56" spans="1:6" ht="15" customHeight="1" x14ac:dyDescent="0.25">
      <c r="A56" s="68"/>
      <c r="B56" s="66"/>
      <c r="D56" s="66"/>
      <c r="E56" s="68"/>
      <c r="F56" s="72"/>
    </row>
    <row r="57" spans="1:6" ht="15" customHeight="1" x14ac:dyDescent="0.25">
      <c r="A57" s="68"/>
      <c r="B57" s="66"/>
      <c r="D57" s="66"/>
      <c r="E57" s="68"/>
      <c r="F57" s="72"/>
    </row>
    <row r="58" spans="1:6" ht="15" customHeight="1" x14ac:dyDescent="0.25">
      <c r="A58" s="68"/>
      <c r="B58" s="66"/>
      <c r="D58" s="66"/>
      <c r="E58" s="68"/>
      <c r="F58" s="72"/>
    </row>
    <row r="59" spans="1:6" ht="15" customHeight="1" x14ac:dyDescent="0.25">
      <c r="A59" s="68"/>
      <c r="B59" s="66"/>
      <c r="D59" s="66"/>
      <c r="E59" s="68"/>
      <c r="F59" s="72"/>
    </row>
    <row r="60" spans="1:6" ht="15" customHeight="1" x14ac:dyDescent="0.25">
      <c r="A60" s="68"/>
      <c r="B60" s="66"/>
      <c r="D60" s="66"/>
      <c r="E60" s="68"/>
      <c r="F60" s="72"/>
    </row>
    <row r="61" spans="1:6" ht="15" customHeight="1" x14ac:dyDescent="0.25">
      <c r="A61" s="68"/>
      <c r="B61" s="66"/>
      <c r="D61" s="66"/>
      <c r="E61" s="68"/>
      <c r="F61" s="72"/>
    </row>
    <row r="62" spans="1:6" ht="15" customHeight="1" x14ac:dyDescent="0.25">
      <c r="A62" s="68"/>
      <c r="B62" s="66"/>
      <c r="D62" s="66"/>
      <c r="E62" s="68"/>
      <c r="F62" s="72"/>
    </row>
    <row r="63" spans="1:6" ht="15" customHeight="1" x14ac:dyDescent="0.25">
      <c r="A63" s="68"/>
      <c r="B63" s="66"/>
      <c r="D63" s="66"/>
      <c r="E63" s="68"/>
      <c r="F63" s="72"/>
    </row>
    <row r="64" spans="1:6" ht="15" customHeight="1" x14ac:dyDescent="0.25">
      <c r="A64" s="68"/>
      <c r="B64" s="66"/>
      <c r="D64" s="66"/>
      <c r="E64" s="68"/>
      <c r="F64" s="72"/>
    </row>
    <row r="65" spans="1:6" ht="15" customHeight="1" x14ac:dyDescent="0.25">
      <c r="A65" s="68"/>
      <c r="B65" s="66"/>
      <c r="D65" s="66"/>
      <c r="E65" s="68"/>
      <c r="F65" s="72"/>
    </row>
    <row r="66" spans="1:6" ht="15" customHeight="1" x14ac:dyDescent="0.25">
      <c r="A66" s="132"/>
      <c r="B66" s="133"/>
      <c r="C66" s="133"/>
      <c r="D66" s="66"/>
      <c r="E66" s="68"/>
      <c r="F66" s="72"/>
    </row>
    <row r="67" spans="1:6" ht="15" customHeight="1" x14ac:dyDescent="0.25">
      <c r="A67" s="132"/>
      <c r="B67" s="133"/>
      <c r="C67" s="133"/>
      <c r="D67" s="66"/>
      <c r="E67" s="68"/>
      <c r="F67" s="72"/>
    </row>
    <row r="68" spans="1:6" ht="15" customHeight="1" x14ac:dyDescent="0.25">
      <c r="A68" s="132"/>
      <c r="B68" s="133"/>
      <c r="C68" s="133"/>
      <c r="D68" s="66"/>
      <c r="E68" s="68"/>
      <c r="F68" s="72"/>
    </row>
    <row r="69" spans="1:6" ht="15" customHeight="1" x14ac:dyDescent="0.25">
      <c r="A69" s="132"/>
      <c r="B69" s="133"/>
      <c r="C69" s="133"/>
      <c r="D69" s="66"/>
      <c r="E69" s="68"/>
      <c r="F69" s="72"/>
    </row>
    <row r="70" spans="1:6" ht="15" customHeight="1" x14ac:dyDescent="0.25">
      <c r="A70" s="132"/>
      <c r="B70" s="133"/>
      <c r="C70" s="133"/>
      <c r="D70" s="66"/>
      <c r="E70" s="68"/>
      <c r="F70" s="72"/>
    </row>
    <row r="71" spans="1:6" ht="15" customHeight="1" x14ac:dyDescent="0.25">
      <c r="A71" s="132"/>
      <c r="B71" s="133"/>
      <c r="C71" s="133"/>
      <c r="D71" s="66"/>
      <c r="E71" s="68"/>
      <c r="F71" s="72"/>
    </row>
    <row r="72" spans="1:6" ht="15" customHeight="1" x14ac:dyDescent="0.25">
      <c r="A72" s="132"/>
      <c r="B72" s="133"/>
      <c r="C72" s="133"/>
      <c r="D72" s="66"/>
      <c r="E72" s="68"/>
      <c r="F72" s="72"/>
    </row>
    <row r="73" spans="1:6" ht="15" customHeight="1" x14ac:dyDescent="0.25">
      <c r="A73" s="132"/>
      <c r="B73" s="133"/>
      <c r="C73" s="133"/>
      <c r="D73" s="66"/>
      <c r="E73" s="68"/>
      <c r="F73" s="72"/>
    </row>
    <row r="74" spans="1:6" ht="15" customHeight="1" x14ac:dyDescent="0.25">
      <c r="A74" s="132"/>
      <c r="B74" s="133"/>
      <c r="C74" s="133"/>
      <c r="D74" s="66"/>
      <c r="E74" s="68"/>
      <c r="F74" s="72"/>
    </row>
    <row r="75" spans="1:6" ht="15" customHeight="1" x14ac:dyDescent="0.25">
      <c r="A75" s="132"/>
      <c r="B75" s="133"/>
      <c r="C75" s="133"/>
      <c r="D75" s="66"/>
      <c r="E75" s="68"/>
      <c r="F75" s="72"/>
    </row>
    <row r="76" spans="1:6" ht="15" customHeight="1" x14ac:dyDescent="0.25">
      <c r="A76" s="132"/>
      <c r="B76" s="133"/>
      <c r="C76" s="133"/>
      <c r="D76" s="66"/>
      <c r="E76" s="68"/>
      <c r="F76" s="72"/>
    </row>
    <row r="77" spans="1:6" ht="15" customHeight="1" x14ac:dyDescent="0.25">
      <c r="A77" s="132"/>
      <c r="B77" s="133"/>
      <c r="C77" s="133"/>
      <c r="D77" s="66"/>
      <c r="E77" s="68"/>
      <c r="F77" s="72"/>
    </row>
    <row r="78" spans="1:6" ht="15" customHeight="1" x14ac:dyDescent="0.25">
      <c r="A78" s="132"/>
      <c r="B78" s="133"/>
      <c r="C78" s="133"/>
      <c r="D78" s="66"/>
      <c r="E78" s="68"/>
      <c r="F78" s="72"/>
    </row>
    <row r="79" spans="1:6" ht="15" customHeight="1" x14ac:dyDescent="0.25">
      <c r="A79" s="132"/>
      <c r="B79" s="133"/>
      <c r="C79" s="133"/>
      <c r="D79" s="66"/>
      <c r="E79" s="68"/>
      <c r="F79" s="72"/>
    </row>
    <row r="80" spans="1:6" ht="15" customHeight="1" x14ac:dyDescent="0.25">
      <c r="A80" s="132"/>
      <c r="B80" s="133"/>
      <c r="C80" s="133"/>
      <c r="D80" s="66"/>
      <c r="E80" s="68"/>
      <c r="F80" s="72"/>
    </row>
    <row r="81" spans="1:10" ht="15" customHeight="1" x14ac:dyDescent="0.25">
      <c r="A81" s="132"/>
      <c r="B81" s="133"/>
      <c r="C81" s="133"/>
      <c r="D81" s="66"/>
      <c r="E81" s="68"/>
      <c r="F81" s="72"/>
    </row>
    <row r="82" spans="1:10" ht="15" customHeight="1" x14ac:dyDescent="0.25">
      <c r="A82" s="132"/>
      <c r="B82" s="133"/>
      <c r="C82" s="133"/>
      <c r="D82" s="66"/>
      <c r="E82" s="68"/>
      <c r="F82" s="72"/>
    </row>
    <row r="83" spans="1:10" ht="15" customHeight="1" x14ac:dyDescent="0.25">
      <c r="A83" s="132"/>
      <c r="B83" s="133"/>
      <c r="C83" s="133"/>
      <c r="D83" s="66"/>
      <c r="E83" s="68"/>
      <c r="F83" s="72"/>
    </row>
    <row r="84" spans="1:10" ht="15" customHeight="1" x14ac:dyDescent="0.25">
      <c r="F84" s="68"/>
    </row>
    <row r="85" spans="1:10" ht="15" customHeight="1" x14ac:dyDescent="0.25">
      <c r="F85" s="68"/>
    </row>
    <row r="86" spans="1:10" ht="15" customHeight="1" x14ac:dyDescent="0.25">
      <c r="F86" s="68"/>
    </row>
    <row r="87" spans="1:10" ht="15" customHeight="1" x14ac:dyDescent="0.25"/>
    <row r="88" spans="1:10" ht="15" customHeight="1" x14ac:dyDescent="0.25"/>
    <row r="89" spans="1:10" ht="15" customHeight="1" x14ac:dyDescent="0.25"/>
    <row r="90" spans="1:10" ht="15" customHeight="1" x14ac:dyDescent="0.25"/>
    <row r="91" spans="1:10" ht="15" customHeight="1" x14ac:dyDescent="0.25"/>
    <row r="92" spans="1:10" ht="15" customHeight="1" x14ac:dyDescent="0.25"/>
    <row r="93" spans="1:10" ht="15" customHeight="1" x14ac:dyDescent="0.25"/>
    <row r="94" spans="1:10" ht="15" customHeight="1" x14ac:dyDescent="0.25"/>
    <row r="95" spans="1:10" ht="15" customHeight="1" x14ac:dyDescent="0.25"/>
    <row r="96" spans="1:10" s="64" customFormat="1" ht="15" customHeight="1" x14ac:dyDescent="0.25">
      <c r="B96" s="65"/>
      <c r="C96" s="66"/>
      <c r="D96" s="67"/>
      <c r="E96" s="67"/>
      <c r="F96" s="67"/>
      <c r="G96" s="68"/>
      <c r="H96" s="68"/>
      <c r="I96" s="68"/>
      <c r="J96" s="68"/>
    </row>
  </sheetData>
  <sheetProtection selectLockedCells="1" selectUnlockedCells="1"/>
  <mergeCells count="1">
    <mergeCell ref="A48:D48"/>
  </mergeCells>
  <pageMargins left="0.70866141732283461" right="0.70866141732283461" top="0.74803149606299213" bottom="0.74803149606299213" header="0.31496062992125984" footer="0.31496062992125984"/>
  <pageSetup paperSize="9" scale="55" orientation="portrait" r:id="rId1"/>
  <headerFooter alignWithMargins="0">
    <oddFooter>&amp;R&amp;12&amp;P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B615-020E-4129-906D-29E7EE8E2A87}">
  <sheetPr>
    <pageSetUpPr fitToPage="1"/>
  </sheetPr>
  <dimension ref="A1:Z90"/>
  <sheetViews>
    <sheetView topLeftCell="A25" zoomScale="90" zoomScaleNormal="90" workbookViewId="0">
      <selection activeCell="I24" sqref="I24"/>
    </sheetView>
  </sheetViews>
  <sheetFormatPr defaultColWidth="9.28515625" defaultRowHeight="15" x14ac:dyDescent="0.25"/>
  <cols>
    <col min="1" max="1" width="29.5703125" style="64" customWidth="1"/>
    <col min="2" max="2" width="18.7109375" style="65" customWidth="1"/>
    <col min="3" max="3" width="18.7109375" style="66" customWidth="1"/>
    <col min="4" max="6" width="18.7109375" style="67" customWidth="1"/>
    <col min="7" max="7" width="9.28515625" style="68"/>
    <col min="8" max="8" width="9.28515625" style="68" customWidth="1"/>
    <col min="9" max="9" width="9.28515625" style="68"/>
    <col min="10" max="10" width="9.7109375" style="68" customWidth="1"/>
    <col min="11" max="16384" width="9.28515625" style="68"/>
  </cols>
  <sheetData>
    <row r="1" spans="1:26" ht="15" customHeight="1" x14ac:dyDescent="0.25">
      <c r="A1" s="6" t="s">
        <v>84</v>
      </c>
      <c r="B1" s="128"/>
      <c r="C1" s="128"/>
      <c r="D1" s="128"/>
      <c r="E1" s="128"/>
      <c r="F1" s="128"/>
      <c r="G1" s="128"/>
      <c r="H1" s="128"/>
      <c r="I1" s="128"/>
      <c r="J1" s="128"/>
      <c r="K1" s="135"/>
      <c r="L1" s="135"/>
      <c r="T1" s="128"/>
    </row>
    <row r="2" spans="1:26" ht="15" customHeight="1" x14ac:dyDescent="0.25">
      <c r="A2" s="6" t="s">
        <v>14</v>
      </c>
      <c r="B2" s="128"/>
      <c r="C2" s="128"/>
      <c r="D2" s="128"/>
      <c r="E2" s="128"/>
      <c r="F2" s="128"/>
      <c r="G2" s="128"/>
      <c r="H2" s="128"/>
      <c r="I2" s="128"/>
      <c r="J2" s="128"/>
      <c r="K2" s="135"/>
      <c r="L2" s="135"/>
      <c r="T2" s="128"/>
    </row>
    <row r="3" spans="1:26" ht="15" customHeight="1" x14ac:dyDescent="0.25">
      <c r="A3" s="6" t="s">
        <v>85</v>
      </c>
      <c r="B3" s="128"/>
      <c r="C3" s="128"/>
      <c r="D3" s="128"/>
      <c r="E3" s="128"/>
      <c r="F3" s="128"/>
      <c r="G3" s="128"/>
      <c r="H3" s="128"/>
      <c r="I3" s="128"/>
      <c r="J3" s="128"/>
      <c r="K3" s="135"/>
      <c r="L3" s="135"/>
      <c r="T3" s="128"/>
    </row>
    <row r="4" spans="1:26" ht="15" customHeight="1" x14ac:dyDescent="0.25">
      <c r="A4" s="6"/>
      <c r="B4" s="128"/>
      <c r="C4" s="128"/>
      <c r="D4" s="128"/>
      <c r="E4" s="128"/>
      <c r="F4" s="128"/>
      <c r="G4" s="128"/>
      <c r="H4" s="128"/>
      <c r="I4" s="128"/>
      <c r="J4" s="128"/>
      <c r="K4" s="135"/>
      <c r="L4" s="135"/>
      <c r="T4" s="128"/>
    </row>
    <row r="5" spans="1:26" ht="15" customHeight="1" x14ac:dyDescent="0.25">
      <c r="A5" s="6" t="s">
        <v>5</v>
      </c>
      <c r="B5" s="128"/>
      <c r="C5" s="128"/>
      <c r="D5" s="128"/>
      <c r="E5" s="68"/>
      <c r="F5" s="68"/>
      <c r="K5" s="128"/>
      <c r="L5" s="128"/>
      <c r="Z5" s="128"/>
    </row>
    <row r="6" spans="1:26" ht="15" customHeight="1" thickBot="1" x14ac:dyDescent="0.3">
      <c r="A6" s="65"/>
      <c r="B6" s="66"/>
      <c r="C6" s="67"/>
    </row>
    <row r="7" spans="1:26" s="66" customFormat="1" ht="31.5" customHeight="1" thickBot="1" x14ac:dyDescent="0.3">
      <c r="A7" s="509" t="s">
        <v>116</v>
      </c>
      <c r="B7" s="510" t="s">
        <v>91</v>
      </c>
      <c r="C7" s="510" t="s">
        <v>92</v>
      </c>
      <c r="D7" s="510" t="s">
        <v>117</v>
      </c>
      <c r="E7" s="520" t="s">
        <v>94</v>
      </c>
      <c r="F7" s="511" t="s">
        <v>118</v>
      </c>
    </row>
    <row r="8" spans="1:26" ht="15" customHeight="1" x14ac:dyDescent="0.25">
      <c r="A8" s="130" t="s">
        <v>119</v>
      </c>
      <c r="B8" s="521">
        <v>254</v>
      </c>
      <c r="C8" s="521">
        <v>271</v>
      </c>
      <c r="D8" s="521">
        <v>518</v>
      </c>
      <c r="E8" s="521">
        <v>189</v>
      </c>
      <c r="F8" s="522">
        <v>0.69741697416974169</v>
      </c>
    </row>
    <row r="9" spans="1:26" ht="15" customHeight="1" x14ac:dyDescent="0.25">
      <c r="A9" s="131" t="s">
        <v>120</v>
      </c>
      <c r="B9" s="521">
        <v>463</v>
      </c>
      <c r="C9" s="521">
        <v>523</v>
      </c>
      <c r="D9" s="521">
        <v>1201</v>
      </c>
      <c r="E9" s="521">
        <v>379</v>
      </c>
      <c r="F9" s="522">
        <v>0.72466539196940727</v>
      </c>
    </row>
    <row r="10" spans="1:26" ht="15" customHeight="1" x14ac:dyDescent="0.25">
      <c r="A10" s="131" t="s">
        <v>121</v>
      </c>
      <c r="B10" s="521">
        <v>264</v>
      </c>
      <c r="C10" s="521">
        <v>271</v>
      </c>
      <c r="D10" s="521">
        <v>552</v>
      </c>
      <c r="E10" s="521">
        <v>211</v>
      </c>
      <c r="F10" s="522">
        <v>0.77859778597785978</v>
      </c>
    </row>
    <row r="11" spans="1:26" ht="15" customHeight="1" x14ac:dyDescent="0.25">
      <c r="A11" s="131" t="s">
        <v>122</v>
      </c>
      <c r="B11" s="521">
        <v>119</v>
      </c>
      <c r="C11" s="521">
        <v>142</v>
      </c>
      <c r="D11" s="521">
        <v>289</v>
      </c>
      <c r="E11" s="521">
        <v>99</v>
      </c>
      <c r="F11" s="522">
        <v>0.69718309859154926</v>
      </c>
    </row>
    <row r="12" spans="1:26" ht="15" customHeight="1" x14ac:dyDescent="0.25">
      <c r="A12" s="131" t="s">
        <v>123</v>
      </c>
      <c r="B12" s="521">
        <v>88</v>
      </c>
      <c r="C12" s="521">
        <v>106</v>
      </c>
      <c r="D12" s="521">
        <v>200</v>
      </c>
      <c r="E12" s="521">
        <v>73</v>
      </c>
      <c r="F12" s="522">
        <v>0.68867924528301883</v>
      </c>
    </row>
    <row r="13" spans="1:26" ht="15" customHeight="1" x14ac:dyDescent="0.25">
      <c r="A13" s="131" t="s">
        <v>124</v>
      </c>
      <c r="B13" s="521">
        <v>223</v>
      </c>
      <c r="C13" s="521">
        <v>206</v>
      </c>
      <c r="D13" s="521">
        <v>508</v>
      </c>
      <c r="E13" s="521">
        <v>112</v>
      </c>
      <c r="F13" s="522">
        <v>0.5436893203883495</v>
      </c>
    </row>
    <row r="14" spans="1:26" ht="15" customHeight="1" x14ac:dyDescent="0.25">
      <c r="A14" s="131" t="s">
        <v>125</v>
      </c>
      <c r="B14" s="521">
        <v>235</v>
      </c>
      <c r="C14" s="521">
        <v>226</v>
      </c>
      <c r="D14" s="521">
        <v>454</v>
      </c>
      <c r="E14" s="521">
        <v>147</v>
      </c>
      <c r="F14" s="522">
        <v>0.65044247787610621</v>
      </c>
    </row>
    <row r="15" spans="1:26" ht="15" customHeight="1" x14ac:dyDescent="0.25">
      <c r="A15" s="131" t="s">
        <v>126</v>
      </c>
      <c r="B15" s="521">
        <v>272</v>
      </c>
      <c r="C15" s="521">
        <v>208</v>
      </c>
      <c r="D15" s="521">
        <v>547</v>
      </c>
      <c r="E15" s="521">
        <v>127</v>
      </c>
      <c r="F15" s="522">
        <v>0.61057692307692313</v>
      </c>
    </row>
    <row r="16" spans="1:26" ht="15" customHeight="1" x14ac:dyDescent="0.25">
      <c r="A16" s="131" t="s">
        <v>127</v>
      </c>
      <c r="B16" s="521">
        <v>143</v>
      </c>
      <c r="C16" s="521">
        <v>147</v>
      </c>
      <c r="D16" s="521">
        <v>276</v>
      </c>
      <c r="E16" s="521">
        <v>114</v>
      </c>
      <c r="F16" s="522">
        <v>0.77551020408163263</v>
      </c>
    </row>
    <row r="17" spans="1:6" ht="15" customHeight="1" x14ac:dyDescent="0.25">
      <c r="A17" s="131" t="s">
        <v>128</v>
      </c>
      <c r="B17" s="521">
        <v>267</v>
      </c>
      <c r="C17" s="521">
        <v>238</v>
      </c>
      <c r="D17" s="521">
        <v>464</v>
      </c>
      <c r="E17" s="521">
        <v>147</v>
      </c>
      <c r="F17" s="522">
        <v>0.61764705882352944</v>
      </c>
    </row>
    <row r="18" spans="1:6" ht="15" customHeight="1" x14ac:dyDescent="0.25">
      <c r="A18" s="131" t="s">
        <v>129</v>
      </c>
      <c r="B18" s="521">
        <v>118</v>
      </c>
      <c r="C18" s="521">
        <v>116</v>
      </c>
      <c r="D18" s="521">
        <v>226</v>
      </c>
      <c r="E18" s="521">
        <v>71</v>
      </c>
      <c r="F18" s="522">
        <v>0.61206896551724133</v>
      </c>
    </row>
    <row r="19" spans="1:6" ht="15" customHeight="1" x14ac:dyDescent="0.25">
      <c r="A19" s="131" t="s">
        <v>130</v>
      </c>
      <c r="B19" s="521">
        <v>506</v>
      </c>
      <c r="C19" s="521">
        <v>514</v>
      </c>
      <c r="D19" s="521">
        <v>918</v>
      </c>
      <c r="E19" s="521">
        <v>337</v>
      </c>
      <c r="F19" s="522">
        <v>0.6556420233463035</v>
      </c>
    </row>
    <row r="20" spans="1:6" ht="15" customHeight="1" x14ac:dyDescent="0.25">
      <c r="A20" s="131" t="s">
        <v>131</v>
      </c>
      <c r="B20" s="521">
        <v>319</v>
      </c>
      <c r="C20" s="521">
        <v>350</v>
      </c>
      <c r="D20" s="521">
        <v>727</v>
      </c>
      <c r="E20" s="521">
        <v>238</v>
      </c>
      <c r="F20" s="522">
        <v>0.68</v>
      </c>
    </row>
    <row r="21" spans="1:6" ht="15" customHeight="1" x14ac:dyDescent="0.25">
      <c r="A21" s="131" t="s">
        <v>132</v>
      </c>
      <c r="B21" s="521">
        <v>648</v>
      </c>
      <c r="C21" s="521">
        <v>584</v>
      </c>
      <c r="D21" s="521">
        <v>1272</v>
      </c>
      <c r="E21" s="521">
        <v>374</v>
      </c>
      <c r="F21" s="522">
        <v>0.6404109589041096</v>
      </c>
    </row>
    <row r="22" spans="1:6" ht="15" customHeight="1" x14ac:dyDescent="0.25">
      <c r="A22" s="131" t="s">
        <v>133</v>
      </c>
      <c r="B22" s="521">
        <v>971</v>
      </c>
      <c r="C22" s="521">
        <v>985</v>
      </c>
      <c r="D22" s="521">
        <v>1627</v>
      </c>
      <c r="E22" s="521">
        <v>659</v>
      </c>
      <c r="F22" s="522">
        <v>0.66903553299492391</v>
      </c>
    </row>
    <row r="23" spans="1:6" ht="15" customHeight="1" x14ac:dyDescent="0.25">
      <c r="A23" s="131" t="s">
        <v>134</v>
      </c>
      <c r="B23" s="521">
        <v>474</v>
      </c>
      <c r="C23" s="521">
        <v>462</v>
      </c>
      <c r="D23" s="521">
        <v>1074</v>
      </c>
      <c r="E23" s="521">
        <v>321</v>
      </c>
      <c r="F23" s="522">
        <v>0.69480519480519476</v>
      </c>
    </row>
    <row r="24" spans="1:6" ht="15" customHeight="1" x14ac:dyDescent="0.25">
      <c r="A24" s="131" t="s">
        <v>135</v>
      </c>
      <c r="B24" s="521">
        <v>133</v>
      </c>
      <c r="C24" s="521">
        <v>98</v>
      </c>
      <c r="D24" s="521">
        <v>224</v>
      </c>
      <c r="E24" s="521">
        <v>70</v>
      </c>
      <c r="F24" s="522">
        <v>0.7142857142857143</v>
      </c>
    </row>
    <row r="25" spans="1:6" ht="15" customHeight="1" x14ac:dyDescent="0.25">
      <c r="A25" s="131" t="s">
        <v>136</v>
      </c>
      <c r="B25" s="521">
        <v>265</v>
      </c>
      <c r="C25" s="521">
        <v>235</v>
      </c>
      <c r="D25" s="521">
        <v>485</v>
      </c>
      <c r="E25" s="521">
        <v>146</v>
      </c>
      <c r="F25" s="522">
        <v>0.62127659574468086</v>
      </c>
    </row>
    <row r="26" spans="1:6" ht="15" customHeight="1" x14ac:dyDescent="0.25">
      <c r="A26" s="131" t="s">
        <v>137</v>
      </c>
      <c r="B26" s="521">
        <v>128</v>
      </c>
      <c r="C26" s="521">
        <v>142</v>
      </c>
      <c r="D26" s="521">
        <v>386</v>
      </c>
      <c r="E26" s="521">
        <v>94</v>
      </c>
      <c r="F26" s="522">
        <v>0.6619718309859155</v>
      </c>
    </row>
    <row r="27" spans="1:6" ht="15" customHeight="1" x14ac:dyDescent="0.25">
      <c r="A27" s="131" t="s">
        <v>138</v>
      </c>
      <c r="B27" s="521">
        <v>62</v>
      </c>
      <c r="C27" s="521">
        <v>54</v>
      </c>
      <c r="D27" s="521">
        <v>136</v>
      </c>
      <c r="E27" s="521">
        <v>40</v>
      </c>
      <c r="F27" s="522">
        <v>0.7407407407407407</v>
      </c>
    </row>
    <row r="28" spans="1:6" ht="15" customHeight="1" x14ac:dyDescent="0.25">
      <c r="A28" s="131" t="s">
        <v>139</v>
      </c>
      <c r="B28" s="521">
        <v>256</v>
      </c>
      <c r="C28" s="521">
        <v>254</v>
      </c>
      <c r="D28" s="521">
        <v>509</v>
      </c>
      <c r="E28" s="521">
        <v>190</v>
      </c>
      <c r="F28" s="522">
        <v>0.74803149606299213</v>
      </c>
    </row>
    <row r="29" spans="1:6" ht="15" customHeight="1" x14ac:dyDescent="0.25">
      <c r="A29" s="131" t="s">
        <v>140</v>
      </c>
      <c r="B29" s="521">
        <v>784</v>
      </c>
      <c r="C29" s="521">
        <v>753</v>
      </c>
      <c r="D29" s="521">
        <v>1471</v>
      </c>
      <c r="E29" s="521">
        <v>496</v>
      </c>
      <c r="F29" s="522">
        <v>0.6586985391766268</v>
      </c>
    </row>
    <row r="30" spans="1:6" ht="15" customHeight="1" x14ac:dyDescent="0.25">
      <c r="A30" s="131" t="s">
        <v>141</v>
      </c>
      <c r="B30" s="521">
        <v>37</v>
      </c>
      <c r="C30" s="521">
        <v>44</v>
      </c>
      <c r="D30" s="521">
        <v>106</v>
      </c>
      <c r="E30" s="521">
        <v>38</v>
      </c>
      <c r="F30" s="522">
        <v>0.86363636363636398</v>
      </c>
    </row>
    <row r="31" spans="1:6" ht="15" customHeight="1" x14ac:dyDescent="0.25">
      <c r="A31" s="131" t="s">
        <v>142</v>
      </c>
      <c r="B31" s="521">
        <v>278</v>
      </c>
      <c r="C31" s="521">
        <v>284</v>
      </c>
      <c r="D31" s="521">
        <v>553</v>
      </c>
      <c r="E31" s="521">
        <v>181</v>
      </c>
      <c r="F31" s="522">
        <v>0.63732394366197187</v>
      </c>
    </row>
    <row r="32" spans="1:6" ht="15" customHeight="1" x14ac:dyDescent="0.25">
      <c r="A32" s="131" t="s">
        <v>143</v>
      </c>
      <c r="B32" s="521">
        <v>376</v>
      </c>
      <c r="C32" s="521">
        <v>340</v>
      </c>
      <c r="D32" s="521">
        <v>694</v>
      </c>
      <c r="E32" s="521">
        <v>234</v>
      </c>
      <c r="F32" s="522">
        <v>0.68823529411764706</v>
      </c>
    </row>
    <row r="33" spans="1:6" ht="15" customHeight="1" x14ac:dyDescent="0.25">
      <c r="A33" s="131" t="s">
        <v>144</v>
      </c>
      <c r="B33" s="521">
        <v>155</v>
      </c>
      <c r="C33" s="521">
        <v>148</v>
      </c>
      <c r="D33" s="521">
        <v>331</v>
      </c>
      <c r="E33" s="521">
        <v>110</v>
      </c>
      <c r="F33" s="522">
        <v>0.7432432432432432</v>
      </c>
    </row>
    <row r="34" spans="1:6" ht="15" customHeight="1" x14ac:dyDescent="0.25">
      <c r="A34" s="131" t="s">
        <v>145</v>
      </c>
      <c r="B34" s="521">
        <v>73</v>
      </c>
      <c r="C34" s="521">
        <v>75</v>
      </c>
      <c r="D34" s="521">
        <v>179</v>
      </c>
      <c r="E34" s="521">
        <v>58</v>
      </c>
      <c r="F34" s="522">
        <v>0.77333333333333332</v>
      </c>
    </row>
    <row r="35" spans="1:6" ht="15" customHeight="1" x14ac:dyDescent="0.25">
      <c r="A35" s="131" t="s">
        <v>146</v>
      </c>
      <c r="B35" s="521">
        <v>218</v>
      </c>
      <c r="C35" s="521">
        <v>189</v>
      </c>
      <c r="D35" s="521">
        <v>425</v>
      </c>
      <c r="E35" s="521">
        <v>123</v>
      </c>
      <c r="F35" s="522">
        <v>0.65079365079365081</v>
      </c>
    </row>
    <row r="36" spans="1:6" ht="15" customHeight="1" x14ac:dyDescent="0.25">
      <c r="A36" s="131" t="s">
        <v>147</v>
      </c>
      <c r="B36" s="521">
        <v>599</v>
      </c>
      <c r="C36" s="521">
        <v>645</v>
      </c>
      <c r="D36" s="521">
        <v>1252</v>
      </c>
      <c r="E36" s="521">
        <v>444</v>
      </c>
      <c r="F36" s="522">
        <v>0.68837209302325586</v>
      </c>
    </row>
    <row r="37" spans="1:6" ht="15" customHeight="1" x14ac:dyDescent="0.25">
      <c r="A37" s="131" t="s">
        <v>148</v>
      </c>
      <c r="B37" s="521">
        <v>152</v>
      </c>
      <c r="C37" s="521">
        <v>145</v>
      </c>
      <c r="D37" s="521">
        <v>305</v>
      </c>
      <c r="E37" s="521">
        <v>104</v>
      </c>
      <c r="F37" s="522">
        <v>0.71724137931034482</v>
      </c>
    </row>
    <row r="38" spans="1:6" ht="15" customHeight="1" x14ac:dyDescent="0.25">
      <c r="A38" s="131" t="s">
        <v>149</v>
      </c>
      <c r="B38" s="521">
        <v>156</v>
      </c>
      <c r="C38" s="521">
        <v>186</v>
      </c>
      <c r="D38" s="521">
        <v>392</v>
      </c>
      <c r="E38" s="521">
        <v>130</v>
      </c>
      <c r="F38" s="522">
        <v>0.69892473118279574</v>
      </c>
    </row>
    <row r="39" spans="1:6" ht="15" customHeight="1" x14ac:dyDescent="0.25">
      <c r="A39" s="131" t="s">
        <v>150</v>
      </c>
      <c r="B39" s="521">
        <v>377</v>
      </c>
      <c r="C39" s="521">
        <v>339</v>
      </c>
      <c r="D39" s="521">
        <v>598</v>
      </c>
      <c r="E39" s="521">
        <v>216</v>
      </c>
      <c r="F39" s="522">
        <v>0.63716814159292035</v>
      </c>
    </row>
    <row r="40" spans="1:6" ht="15" customHeight="1" x14ac:dyDescent="0.25">
      <c r="A40" s="303" t="s">
        <v>151</v>
      </c>
      <c r="B40" s="526">
        <v>14</v>
      </c>
      <c r="C40" s="514">
        <v>14</v>
      </c>
      <c r="D40" s="514">
        <v>59</v>
      </c>
      <c r="E40" s="514">
        <v>9</v>
      </c>
      <c r="F40" s="515">
        <v>0.64300000000000002</v>
      </c>
    </row>
    <row r="41" spans="1:6" ht="15" customHeight="1" thickBot="1" x14ac:dyDescent="0.3">
      <c r="A41" s="134" t="s">
        <v>152</v>
      </c>
      <c r="B41" s="523">
        <v>27</v>
      </c>
      <c r="C41" s="524">
        <v>5</v>
      </c>
      <c r="D41" s="521">
        <v>26</v>
      </c>
      <c r="E41" s="524">
        <v>5</v>
      </c>
      <c r="F41" s="525">
        <v>1</v>
      </c>
    </row>
    <row r="42" spans="1:6" ht="15" customHeight="1" thickTop="1" thickBot="1" x14ac:dyDescent="0.3">
      <c r="A42" s="46" t="s">
        <v>153</v>
      </c>
      <c r="B42" s="47">
        <v>9454</v>
      </c>
      <c r="C42" s="47">
        <v>9299</v>
      </c>
      <c r="D42" s="47">
        <v>18984</v>
      </c>
      <c r="E42" s="156">
        <v>6286</v>
      </c>
      <c r="F42" s="155">
        <v>0.67598666523282069</v>
      </c>
    </row>
    <row r="43" spans="1:6" ht="15" customHeight="1" thickTop="1" x14ac:dyDescent="0.25"/>
    <row r="44" spans="1:6" ht="15" customHeight="1" x14ac:dyDescent="0.25">
      <c r="A44" s="68" t="s">
        <v>154</v>
      </c>
      <c r="B44" s="68"/>
      <c r="C44" s="68"/>
    </row>
    <row r="45" spans="1:6" ht="15" customHeight="1" x14ac:dyDescent="0.25">
      <c r="A45" s="69" t="s">
        <v>158</v>
      </c>
      <c r="B45" s="69"/>
      <c r="C45" s="69"/>
    </row>
    <row r="46" spans="1:6" ht="15" customHeight="1" x14ac:dyDescent="0.25">
      <c r="A46" s="69" t="s">
        <v>156</v>
      </c>
      <c r="B46" s="69"/>
      <c r="C46" s="69"/>
    </row>
    <row r="47" spans="1:6" ht="15" customHeight="1" x14ac:dyDescent="0.25"/>
    <row r="48" spans="1:6" ht="72" customHeight="1" x14ac:dyDescent="0.25">
      <c r="A48" s="570" t="s">
        <v>157</v>
      </c>
      <c r="B48" s="570"/>
      <c r="C48" s="570"/>
      <c r="D48" s="570"/>
    </row>
    <row r="49" spans="1:6" ht="15" customHeight="1" x14ac:dyDescent="0.25">
      <c r="A49" s="68"/>
      <c r="B49" s="71"/>
      <c r="C49" s="71"/>
      <c r="D49" s="66"/>
      <c r="F49" s="72"/>
    </row>
    <row r="50" spans="1:6" ht="15" customHeight="1" x14ac:dyDescent="0.25">
      <c r="A50" s="68"/>
      <c r="B50" s="66"/>
      <c r="D50" s="66"/>
      <c r="F50" s="72"/>
    </row>
    <row r="51" spans="1:6" ht="15" customHeight="1" x14ac:dyDescent="0.25">
      <c r="A51" s="68"/>
      <c r="B51" s="66"/>
      <c r="D51" s="66"/>
      <c r="E51" s="68"/>
      <c r="F51" s="72"/>
    </row>
    <row r="52" spans="1:6" ht="15" customHeight="1" x14ac:dyDescent="0.25">
      <c r="A52" s="68"/>
      <c r="B52" s="66"/>
      <c r="D52" s="66"/>
      <c r="E52" s="68"/>
      <c r="F52" s="72"/>
    </row>
    <row r="53" spans="1:6" ht="15" customHeight="1" x14ac:dyDescent="0.25">
      <c r="A53" s="68"/>
      <c r="B53" s="66"/>
      <c r="D53" s="66"/>
      <c r="E53" s="68"/>
      <c r="F53" s="72"/>
    </row>
    <row r="54" spans="1:6" ht="15" customHeight="1" x14ac:dyDescent="0.25">
      <c r="A54" s="68"/>
      <c r="B54" s="66"/>
      <c r="D54" s="66"/>
      <c r="E54" s="68"/>
      <c r="F54" s="72"/>
    </row>
    <row r="55" spans="1:6" ht="15" customHeight="1" x14ac:dyDescent="0.25">
      <c r="A55" s="68"/>
      <c r="B55" s="66"/>
      <c r="D55" s="66"/>
      <c r="E55" s="68"/>
      <c r="F55" s="72"/>
    </row>
    <row r="56" spans="1:6" ht="15" customHeight="1" x14ac:dyDescent="0.25">
      <c r="A56" s="68"/>
      <c r="B56" s="66"/>
      <c r="D56" s="66"/>
      <c r="E56" s="68"/>
      <c r="F56" s="72"/>
    </row>
    <row r="57" spans="1:6" ht="15" customHeight="1" x14ac:dyDescent="0.25">
      <c r="A57" s="68"/>
      <c r="B57" s="66"/>
      <c r="D57" s="66"/>
      <c r="E57" s="68"/>
      <c r="F57" s="72"/>
    </row>
    <row r="58" spans="1:6" ht="15" customHeight="1" x14ac:dyDescent="0.25">
      <c r="A58" s="68"/>
      <c r="B58" s="66"/>
      <c r="D58" s="66"/>
      <c r="E58" s="68"/>
      <c r="F58" s="72"/>
    </row>
    <row r="59" spans="1:6" ht="15" customHeight="1" x14ac:dyDescent="0.25">
      <c r="A59" s="68"/>
      <c r="B59" s="66"/>
      <c r="D59" s="66"/>
      <c r="E59" s="68"/>
      <c r="F59" s="72"/>
    </row>
    <row r="60" spans="1:6" ht="15" customHeight="1" x14ac:dyDescent="0.25">
      <c r="A60" s="68"/>
      <c r="B60" s="66"/>
      <c r="D60" s="66"/>
      <c r="E60" s="68"/>
      <c r="F60" s="72"/>
    </row>
    <row r="61" spans="1:6" ht="15" customHeight="1" x14ac:dyDescent="0.25">
      <c r="A61" s="68"/>
      <c r="B61" s="66"/>
      <c r="D61" s="66"/>
      <c r="E61" s="68"/>
      <c r="F61" s="72"/>
    </row>
    <row r="62" spans="1:6" ht="15" customHeight="1" x14ac:dyDescent="0.25">
      <c r="A62" s="68"/>
      <c r="B62" s="66"/>
      <c r="D62" s="66"/>
      <c r="E62" s="68"/>
      <c r="F62" s="72"/>
    </row>
    <row r="63" spans="1:6" ht="15" customHeight="1" x14ac:dyDescent="0.25">
      <c r="A63" s="68"/>
      <c r="B63" s="66"/>
      <c r="D63" s="66"/>
      <c r="E63" s="68"/>
      <c r="F63" s="72"/>
    </row>
    <row r="64" spans="1:6" ht="15" customHeight="1" x14ac:dyDescent="0.25">
      <c r="A64" s="68"/>
      <c r="B64" s="66"/>
      <c r="D64" s="66"/>
      <c r="E64" s="68"/>
      <c r="F64" s="72"/>
    </row>
    <row r="65" spans="1:6" ht="15" customHeight="1" x14ac:dyDescent="0.25">
      <c r="A65" s="68"/>
      <c r="B65" s="66"/>
      <c r="D65" s="66"/>
      <c r="E65" s="68"/>
      <c r="F65" s="72"/>
    </row>
    <row r="66" spans="1:6" ht="15" customHeight="1" x14ac:dyDescent="0.25">
      <c r="A66" s="132"/>
      <c r="B66" s="133"/>
      <c r="C66" s="133"/>
      <c r="D66" s="66"/>
      <c r="E66" s="68"/>
      <c r="F66" s="72"/>
    </row>
    <row r="67" spans="1:6" ht="15" customHeight="1" x14ac:dyDescent="0.25">
      <c r="A67" s="132"/>
      <c r="B67" s="133"/>
      <c r="C67" s="133"/>
      <c r="D67" s="66"/>
      <c r="E67" s="68"/>
      <c r="F67" s="72"/>
    </row>
    <row r="68" spans="1:6" ht="15" customHeight="1" x14ac:dyDescent="0.25">
      <c r="A68" s="132"/>
      <c r="B68" s="133"/>
      <c r="C68" s="133"/>
      <c r="D68" s="66"/>
      <c r="E68" s="68"/>
      <c r="F68" s="72"/>
    </row>
    <row r="69" spans="1:6" ht="15" customHeight="1" x14ac:dyDescent="0.25">
      <c r="A69" s="132"/>
      <c r="B69" s="133"/>
      <c r="C69" s="133"/>
      <c r="D69" s="66"/>
      <c r="E69" s="68"/>
      <c r="F69" s="72"/>
    </row>
    <row r="70" spans="1:6" ht="15" customHeight="1" x14ac:dyDescent="0.25">
      <c r="A70" s="132"/>
      <c r="B70" s="133"/>
      <c r="C70" s="133"/>
      <c r="D70" s="66"/>
      <c r="E70" s="68"/>
      <c r="F70" s="72"/>
    </row>
    <row r="71" spans="1:6" ht="15" customHeight="1" x14ac:dyDescent="0.25">
      <c r="A71" s="132"/>
      <c r="B71" s="133"/>
      <c r="C71" s="133"/>
      <c r="D71" s="66"/>
      <c r="E71" s="68"/>
      <c r="F71" s="72"/>
    </row>
    <row r="72" spans="1:6" ht="15" customHeight="1" x14ac:dyDescent="0.25">
      <c r="A72" s="132"/>
      <c r="B72" s="133"/>
      <c r="C72" s="133"/>
      <c r="D72" s="66"/>
      <c r="E72" s="68"/>
      <c r="F72" s="72"/>
    </row>
    <row r="73" spans="1:6" ht="15" customHeight="1" x14ac:dyDescent="0.25">
      <c r="A73" s="132"/>
      <c r="B73" s="133"/>
      <c r="C73" s="133"/>
      <c r="D73" s="66"/>
      <c r="E73" s="68"/>
      <c r="F73" s="72"/>
    </row>
    <row r="74" spans="1:6" ht="15" customHeight="1" x14ac:dyDescent="0.25">
      <c r="A74" s="132"/>
      <c r="B74" s="133"/>
      <c r="C74" s="133"/>
      <c r="D74" s="66"/>
      <c r="E74" s="68"/>
      <c r="F74" s="72"/>
    </row>
    <row r="75" spans="1:6" ht="15" customHeight="1" x14ac:dyDescent="0.25">
      <c r="A75" s="132"/>
      <c r="B75" s="133"/>
      <c r="C75" s="133"/>
      <c r="D75" s="66"/>
      <c r="E75" s="68"/>
      <c r="F75" s="72"/>
    </row>
    <row r="76" spans="1:6" ht="15" customHeight="1" x14ac:dyDescent="0.25">
      <c r="A76" s="132"/>
      <c r="B76" s="133"/>
      <c r="C76" s="133"/>
      <c r="D76" s="66"/>
      <c r="E76" s="68"/>
      <c r="F76" s="72"/>
    </row>
    <row r="77" spans="1:6" ht="15" customHeight="1" x14ac:dyDescent="0.25">
      <c r="A77" s="132"/>
      <c r="B77" s="133"/>
      <c r="C77" s="133"/>
      <c r="D77" s="66"/>
      <c r="E77" s="68"/>
      <c r="F77" s="72"/>
    </row>
    <row r="78" spans="1:6" ht="15" customHeight="1" x14ac:dyDescent="0.25">
      <c r="A78" s="132"/>
      <c r="B78" s="133"/>
      <c r="C78" s="133"/>
      <c r="D78" s="66"/>
      <c r="E78" s="68"/>
      <c r="F78" s="72"/>
    </row>
    <row r="79" spans="1:6" ht="15" customHeight="1" x14ac:dyDescent="0.25">
      <c r="A79" s="132"/>
      <c r="B79" s="133"/>
      <c r="C79" s="133"/>
      <c r="D79" s="66"/>
      <c r="E79" s="68"/>
      <c r="F79" s="72"/>
    </row>
    <row r="80" spans="1:6" ht="15" customHeight="1" x14ac:dyDescent="0.25">
      <c r="A80" s="132"/>
      <c r="B80" s="133"/>
      <c r="C80" s="133"/>
      <c r="D80" s="66"/>
      <c r="E80" s="68"/>
      <c r="F80" s="72"/>
    </row>
    <row r="81" spans="1:6" ht="15" customHeight="1" x14ac:dyDescent="0.25">
      <c r="A81" s="132"/>
      <c r="B81" s="133"/>
      <c r="C81" s="133"/>
      <c r="D81" s="66"/>
      <c r="E81" s="68"/>
      <c r="F81" s="72"/>
    </row>
    <row r="82" spans="1:6" ht="15" customHeight="1" x14ac:dyDescent="0.25">
      <c r="A82" s="132"/>
      <c r="B82" s="133"/>
      <c r="C82" s="133"/>
      <c r="D82" s="66"/>
      <c r="E82" s="68"/>
      <c r="F82" s="72"/>
    </row>
    <row r="83" spans="1:6" ht="15" customHeight="1" x14ac:dyDescent="0.25">
      <c r="A83" s="132"/>
      <c r="B83" s="133"/>
      <c r="C83" s="133"/>
      <c r="D83" s="66"/>
      <c r="E83" s="68"/>
      <c r="F83" s="72"/>
    </row>
    <row r="84" spans="1:6" ht="15" customHeight="1" x14ac:dyDescent="0.25">
      <c r="F84" s="68"/>
    </row>
    <row r="85" spans="1:6" ht="15" customHeight="1" x14ac:dyDescent="0.25">
      <c r="F85" s="68"/>
    </row>
    <row r="86" spans="1:6" ht="15" customHeight="1" x14ac:dyDescent="0.25">
      <c r="F86" s="68"/>
    </row>
    <row r="87" spans="1:6" ht="15" customHeight="1" x14ac:dyDescent="0.25"/>
    <row r="88" spans="1:6" ht="15" customHeight="1" x14ac:dyDescent="0.25"/>
    <row r="89" spans="1:6" ht="15" customHeight="1" x14ac:dyDescent="0.25"/>
    <row r="90" spans="1:6" ht="15" customHeight="1" x14ac:dyDescent="0.25"/>
  </sheetData>
  <sheetProtection selectLockedCells="1" selectUnlockedCells="1"/>
  <mergeCells count="1">
    <mergeCell ref="A48:D48"/>
  </mergeCells>
  <pageMargins left="0.70866141732283461" right="0.70866141732283461" top="0.74803149606299213" bottom="0.74803149606299213" header="0.31496062992125984" footer="0.31496062992125984"/>
  <pageSetup paperSize="9" scale="54" orientation="portrait" r:id="rId1"/>
  <headerFooter alignWithMargins="0">
    <oddFooter>&amp;L&amp;12Published on 17th June 2014&amp;R&amp;12&amp;P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2F72-BDC3-4F48-95EB-12F338EE27C2}">
  <dimension ref="A1:Z101"/>
  <sheetViews>
    <sheetView zoomScale="90" zoomScaleNormal="90" workbookViewId="0">
      <selection activeCell="F40" sqref="F40"/>
    </sheetView>
  </sheetViews>
  <sheetFormatPr defaultColWidth="9.28515625" defaultRowHeight="15" x14ac:dyDescent="0.25"/>
  <cols>
    <col min="1" max="1" width="29.5703125" style="64" customWidth="1"/>
    <col min="2" max="2" width="18.7109375" style="65" customWidth="1"/>
    <col min="3" max="3" width="18.7109375" style="66" customWidth="1"/>
    <col min="4" max="6" width="18.7109375" style="67" customWidth="1"/>
    <col min="7" max="7" width="9.28515625" style="68"/>
    <col min="8" max="8" width="9.28515625" style="68" customWidth="1"/>
    <col min="9" max="9" width="10.7109375" style="68" customWidth="1"/>
    <col min="10" max="16384" width="9.28515625" style="68"/>
  </cols>
  <sheetData>
    <row r="1" spans="1:26" ht="15" customHeight="1" x14ac:dyDescent="0.25">
      <c r="A1" s="6" t="s">
        <v>84</v>
      </c>
      <c r="B1" s="128"/>
      <c r="C1" s="128"/>
      <c r="D1" s="128"/>
      <c r="E1" s="128"/>
      <c r="F1" s="128"/>
      <c r="G1" s="128"/>
      <c r="H1" s="128"/>
      <c r="I1" s="128"/>
      <c r="J1" s="128"/>
      <c r="K1" s="135"/>
      <c r="L1" s="135"/>
      <c r="T1" s="128"/>
    </row>
    <row r="2" spans="1:26" ht="15" customHeight="1" x14ac:dyDescent="0.25">
      <c r="A2" s="6" t="s">
        <v>15</v>
      </c>
      <c r="B2" s="128"/>
      <c r="C2" s="128"/>
      <c r="D2" s="128"/>
      <c r="E2" s="128"/>
      <c r="F2" s="128"/>
      <c r="G2" s="128"/>
      <c r="H2" s="128"/>
      <c r="I2" s="128"/>
      <c r="J2" s="128"/>
      <c r="K2" s="135"/>
      <c r="L2" s="135"/>
      <c r="T2" s="128"/>
    </row>
    <row r="3" spans="1:26" ht="15" customHeight="1" x14ac:dyDescent="0.25">
      <c r="A3" s="6" t="s">
        <v>85</v>
      </c>
      <c r="B3" s="128"/>
      <c r="C3" s="128"/>
      <c r="D3" s="128"/>
      <c r="E3" s="128"/>
      <c r="F3" s="128"/>
      <c r="G3" s="128"/>
      <c r="H3" s="128"/>
      <c r="I3" s="128"/>
      <c r="J3" s="128"/>
      <c r="K3" s="135"/>
      <c r="L3" s="135"/>
      <c r="T3" s="128"/>
    </row>
    <row r="4" spans="1:26" ht="15" customHeight="1" x14ac:dyDescent="0.25">
      <c r="A4" s="6"/>
      <c r="B4" s="128"/>
      <c r="C4" s="128"/>
      <c r="D4" s="128"/>
      <c r="E4" s="128"/>
      <c r="F4" s="128"/>
      <c r="G4" s="128"/>
      <c r="H4" s="128"/>
      <c r="I4" s="128"/>
      <c r="J4" s="128"/>
      <c r="K4" s="135"/>
      <c r="L4" s="135"/>
      <c r="T4" s="128"/>
    </row>
    <row r="5" spans="1:26" ht="15" customHeight="1" x14ac:dyDescent="0.25">
      <c r="A5" s="6" t="s">
        <v>5</v>
      </c>
      <c r="B5" s="128"/>
      <c r="C5" s="128"/>
      <c r="D5" s="128"/>
      <c r="E5" s="68"/>
      <c r="F5" s="68"/>
      <c r="K5" s="128"/>
      <c r="L5" s="128"/>
      <c r="Z5" s="128"/>
    </row>
    <row r="6" spans="1:26" ht="15" customHeight="1" thickBot="1" x14ac:dyDescent="0.3">
      <c r="A6" s="65"/>
      <c r="B6" s="66"/>
      <c r="C6" s="67"/>
    </row>
    <row r="7" spans="1:26" s="66" customFormat="1" ht="31.5" customHeight="1" thickBot="1" x14ac:dyDescent="0.3">
      <c r="A7" s="509" t="s">
        <v>116</v>
      </c>
      <c r="B7" s="556" t="s">
        <v>91</v>
      </c>
      <c r="C7" s="510" t="s">
        <v>92</v>
      </c>
      <c r="D7" s="510" t="s">
        <v>117</v>
      </c>
      <c r="E7" s="510" t="s">
        <v>94</v>
      </c>
      <c r="F7" s="556" t="s">
        <v>118</v>
      </c>
    </row>
    <row r="8" spans="1:26" ht="15" customHeight="1" x14ac:dyDescent="0.25">
      <c r="A8" s="130" t="s">
        <v>119</v>
      </c>
      <c r="B8" s="527">
        <v>174</v>
      </c>
      <c r="C8" s="527">
        <v>164</v>
      </c>
      <c r="D8" s="527">
        <v>248</v>
      </c>
      <c r="E8" s="527">
        <v>111</v>
      </c>
      <c r="F8" s="528">
        <v>0.67682926829268297</v>
      </c>
    </row>
    <row r="9" spans="1:26" ht="15" customHeight="1" x14ac:dyDescent="0.25">
      <c r="A9" s="131" t="s">
        <v>120</v>
      </c>
      <c r="B9" s="527">
        <v>216</v>
      </c>
      <c r="C9" s="527">
        <v>188</v>
      </c>
      <c r="D9" s="527">
        <v>328</v>
      </c>
      <c r="E9" s="527">
        <v>126</v>
      </c>
      <c r="F9" s="528">
        <v>0.67021276595744683</v>
      </c>
    </row>
    <row r="10" spans="1:26" ht="15" customHeight="1" x14ac:dyDescent="0.25">
      <c r="A10" s="131" t="s">
        <v>121</v>
      </c>
      <c r="B10" s="527">
        <v>126</v>
      </c>
      <c r="C10" s="527">
        <v>125</v>
      </c>
      <c r="D10" s="527">
        <v>178</v>
      </c>
      <c r="E10" s="527">
        <v>97</v>
      </c>
      <c r="F10" s="528">
        <v>0.77600000000000002</v>
      </c>
    </row>
    <row r="11" spans="1:26" ht="15" customHeight="1" x14ac:dyDescent="0.25">
      <c r="A11" s="131" t="s">
        <v>122</v>
      </c>
      <c r="B11" s="527">
        <v>44</v>
      </c>
      <c r="C11" s="527">
        <v>54</v>
      </c>
      <c r="D11" s="527">
        <v>76</v>
      </c>
      <c r="E11" s="527">
        <v>46</v>
      </c>
      <c r="F11" s="528">
        <v>0.85185185185185186</v>
      </c>
    </row>
    <row r="12" spans="1:26" ht="15" customHeight="1" x14ac:dyDescent="0.25">
      <c r="A12" s="131" t="s">
        <v>123</v>
      </c>
      <c r="B12" s="527">
        <v>45</v>
      </c>
      <c r="C12" s="527">
        <v>49</v>
      </c>
      <c r="D12" s="527">
        <v>72</v>
      </c>
      <c r="E12" s="527">
        <v>38</v>
      </c>
      <c r="F12" s="528">
        <v>0.77551020408163263</v>
      </c>
    </row>
    <row r="13" spans="1:26" ht="15" customHeight="1" x14ac:dyDescent="0.25">
      <c r="A13" s="131" t="s">
        <v>124</v>
      </c>
      <c r="B13" s="527">
        <v>125</v>
      </c>
      <c r="C13" s="527">
        <v>157</v>
      </c>
      <c r="D13" s="527">
        <v>170</v>
      </c>
      <c r="E13" s="527">
        <v>101</v>
      </c>
      <c r="F13" s="528">
        <v>0.64331210191082799</v>
      </c>
    </row>
    <row r="14" spans="1:26" ht="15" customHeight="1" x14ac:dyDescent="0.25">
      <c r="A14" s="131" t="s">
        <v>125</v>
      </c>
      <c r="B14" s="527">
        <v>129</v>
      </c>
      <c r="C14" s="527">
        <v>149</v>
      </c>
      <c r="D14" s="527">
        <v>183</v>
      </c>
      <c r="E14" s="527">
        <v>98</v>
      </c>
      <c r="F14" s="528">
        <v>0.65771812080536918</v>
      </c>
    </row>
    <row r="15" spans="1:26" ht="15" customHeight="1" x14ac:dyDescent="0.25">
      <c r="A15" s="131" t="s">
        <v>126</v>
      </c>
      <c r="B15" s="527">
        <v>117</v>
      </c>
      <c r="C15" s="527">
        <v>120</v>
      </c>
      <c r="D15" s="527">
        <v>189</v>
      </c>
      <c r="E15" s="527">
        <v>86</v>
      </c>
      <c r="F15" s="528">
        <v>0.71666666666666667</v>
      </c>
    </row>
    <row r="16" spans="1:26" ht="15" customHeight="1" x14ac:dyDescent="0.25">
      <c r="A16" s="131" t="s">
        <v>127</v>
      </c>
      <c r="B16" s="527">
        <v>84</v>
      </c>
      <c r="C16" s="527">
        <v>76</v>
      </c>
      <c r="D16" s="527">
        <v>132</v>
      </c>
      <c r="E16" s="527">
        <v>56</v>
      </c>
      <c r="F16" s="528">
        <v>0.73684210526315785</v>
      </c>
    </row>
    <row r="17" spans="1:6" ht="15" customHeight="1" x14ac:dyDescent="0.25">
      <c r="A17" s="131" t="s">
        <v>128</v>
      </c>
      <c r="B17" s="527">
        <v>95</v>
      </c>
      <c r="C17" s="527">
        <v>101</v>
      </c>
      <c r="D17" s="527">
        <v>160</v>
      </c>
      <c r="E17" s="527">
        <v>70</v>
      </c>
      <c r="F17" s="528">
        <v>0.69306930693069302</v>
      </c>
    </row>
    <row r="18" spans="1:6" ht="15" customHeight="1" x14ac:dyDescent="0.25">
      <c r="A18" s="131" t="s">
        <v>129</v>
      </c>
      <c r="B18" s="527">
        <v>60</v>
      </c>
      <c r="C18" s="527">
        <v>53</v>
      </c>
      <c r="D18" s="527">
        <v>91</v>
      </c>
      <c r="E18" s="527">
        <v>43</v>
      </c>
      <c r="F18" s="528">
        <v>0.81132075471698117</v>
      </c>
    </row>
    <row r="19" spans="1:6" ht="15" customHeight="1" x14ac:dyDescent="0.25">
      <c r="A19" s="131" t="s">
        <v>130</v>
      </c>
      <c r="B19" s="527">
        <v>339</v>
      </c>
      <c r="C19" s="527">
        <v>347</v>
      </c>
      <c r="D19" s="527">
        <v>442</v>
      </c>
      <c r="E19" s="527">
        <v>242</v>
      </c>
      <c r="F19" s="528">
        <v>0.69740634005763691</v>
      </c>
    </row>
    <row r="20" spans="1:6" ht="15" customHeight="1" x14ac:dyDescent="0.25">
      <c r="A20" s="131" t="s">
        <v>131</v>
      </c>
      <c r="B20" s="527">
        <v>198</v>
      </c>
      <c r="C20" s="527">
        <v>177</v>
      </c>
      <c r="D20" s="527">
        <v>285</v>
      </c>
      <c r="E20" s="527">
        <v>127</v>
      </c>
      <c r="F20" s="528">
        <v>0.71751412429378536</v>
      </c>
    </row>
    <row r="21" spans="1:6" ht="15" customHeight="1" x14ac:dyDescent="0.25">
      <c r="A21" s="131" t="s">
        <v>132</v>
      </c>
      <c r="B21" s="527">
        <v>409</v>
      </c>
      <c r="C21" s="527">
        <v>364</v>
      </c>
      <c r="D21" s="527">
        <v>603</v>
      </c>
      <c r="E21" s="527">
        <v>271</v>
      </c>
      <c r="F21" s="528">
        <v>0.74450549450549453</v>
      </c>
    </row>
    <row r="22" spans="1:6" ht="15" customHeight="1" x14ac:dyDescent="0.25">
      <c r="A22" s="131" t="s">
        <v>133</v>
      </c>
      <c r="B22" s="527">
        <v>545</v>
      </c>
      <c r="C22" s="527">
        <v>536</v>
      </c>
      <c r="D22" s="527">
        <v>732</v>
      </c>
      <c r="E22" s="527">
        <v>353</v>
      </c>
      <c r="F22" s="528">
        <v>0.65858208955223885</v>
      </c>
    </row>
    <row r="23" spans="1:6" ht="15" customHeight="1" x14ac:dyDescent="0.25">
      <c r="A23" s="131" t="s">
        <v>134</v>
      </c>
      <c r="B23" s="527">
        <v>271</v>
      </c>
      <c r="C23" s="527">
        <v>338</v>
      </c>
      <c r="D23" s="527">
        <v>433</v>
      </c>
      <c r="E23" s="527">
        <v>232</v>
      </c>
      <c r="F23" s="528">
        <v>0.68639053254437865</v>
      </c>
    </row>
    <row r="24" spans="1:6" ht="15" customHeight="1" x14ac:dyDescent="0.25">
      <c r="A24" s="131" t="s">
        <v>135</v>
      </c>
      <c r="B24" s="527">
        <v>97</v>
      </c>
      <c r="C24" s="527">
        <v>62</v>
      </c>
      <c r="D24" s="527">
        <v>168</v>
      </c>
      <c r="E24" s="527">
        <v>42</v>
      </c>
      <c r="F24" s="528">
        <v>0.67741935483870963</v>
      </c>
    </row>
    <row r="25" spans="1:6" ht="15" customHeight="1" x14ac:dyDescent="0.25">
      <c r="A25" s="131" t="s">
        <v>136</v>
      </c>
      <c r="B25" s="527">
        <v>121</v>
      </c>
      <c r="C25" s="527">
        <v>110</v>
      </c>
      <c r="D25" s="527">
        <v>149</v>
      </c>
      <c r="E25" s="527">
        <v>84</v>
      </c>
      <c r="F25" s="528">
        <v>0.76363636363636367</v>
      </c>
    </row>
    <row r="26" spans="1:6" ht="15" customHeight="1" x14ac:dyDescent="0.25">
      <c r="A26" s="131" t="s">
        <v>137</v>
      </c>
      <c r="B26" s="527">
        <v>72</v>
      </c>
      <c r="C26" s="527">
        <v>93</v>
      </c>
      <c r="D26" s="527">
        <v>120</v>
      </c>
      <c r="E26" s="527">
        <v>66</v>
      </c>
      <c r="F26" s="528">
        <v>0.70967741935483875</v>
      </c>
    </row>
    <row r="27" spans="1:6" ht="15" customHeight="1" x14ac:dyDescent="0.25">
      <c r="A27" s="131" t="s">
        <v>138</v>
      </c>
      <c r="B27" s="527">
        <v>30</v>
      </c>
      <c r="C27" s="527">
        <v>19</v>
      </c>
      <c r="D27" s="527">
        <v>42</v>
      </c>
      <c r="E27" s="527">
        <v>15</v>
      </c>
      <c r="F27" s="528">
        <v>0.78947368421052633</v>
      </c>
    </row>
    <row r="28" spans="1:6" ht="15" customHeight="1" x14ac:dyDescent="0.25">
      <c r="A28" s="131" t="s">
        <v>139</v>
      </c>
      <c r="B28" s="527">
        <v>144</v>
      </c>
      <c r="C28" s="527">
        <v>150</v>
      </c>
      <c r="D28" s="527">
        <v>220</v>
      </c>
      <c r="E28" s="527">
        <v>100</v>
      </c>
      <c r="F28" s="528">
        <v>0.66666666666666663</v>
      </c>
    </row>
    <row r="29" spans="1:6" ht="15" customHeight="1" x14ac:dyDescent="0.25">
      <c r="A29" s="131" t="s">
        <v>140</v>
      </c>
      <c r="B29" s="527">
        <v>374</v>
      </c>
      <c r="C29" s="527">
        <v>382</v>
      </c>
      <c r="D29" s="527">
        <v>503</v>
      </c>
      <c r="E29" s="527">
        <v>272</v>
      </c>
      <c r="F29" s="528">
        <v>0.7120418848167539</v>
      </c>
    </row>
    <row r="30" spans="1:6" ht="15" customHeight="1" x14ac:dyDescent="0.25">
      <c r="A30" s="131" t="s">
        <v>141</v>
      </c>
      <c r="B30" s="527">
        <v>16</v>
      </c>
      <c r="C30" s="527">
        <v>32</v>
      </c>
      <c r="D30" s="527">
        <v>37</v>
      </c>
      <c r="E30" s="527">
        <v>26</v>
      </c>
      <c r="F30" s="528">
        <v>0.8125</v>
      </c>
    </row>
    <row r="31" spans="1:6" ht="15" customHeight="1" x14ac:dyDescent="0.25">
      <c r="A31" s="131" t="s">
        <v>142</v>
      </c>
      <c r="B31" s="527">
        <v>182</v>
      </c>
      <c r="C31" s="527">
        <v>166</v>
      </c>
      <c r="D31" s="527">
        <v>222</v>
      </c>
      <c r="E31" s="527">
        <v>112</v>
      </c>
      <c r="F31" s="528">
        <v>0.67469879518072284</v>
      </c>
    </row>
    <row r="32" spans="1:6" ht="15" customHeight="1" x14ac:dyDescent="0.25">
      <c r="A32" s="131" t="s">
        <v>143</v>
      </c>
      <c r="B32" s="527">
        <v>175</v>
      </c>
      <c r="C32" s="527">
        <v>198</v>
      </c>
      <c r="D32" s="527">
        <v>272</v>
      </c>
      <c r="E32" s="527">
        <v>147</v>
      </c>
      <c r="F32" s="528">
        <v>0.74242424242424243</v>
      </c>
    </row>
    <row r="33" spans="1:6" ht="15" customHeight="1" x14ac:dyDescent="0.25">
      <c r="A33" s="131" t="s">
        <v>144</v>
      </c>
      <c r="B33" s="527">
        <v>141</v>
      </c>
      <c r="C33" s="527">
        <v>100</v>
      </c>
      <c r="D33" s="527">
        <v>189</v>
      </c>
      <c r="E33" s="527">
        <v>77</v>
      </c>
      <c r="F33" s="528">
        <v>0.77</v>
      </c>
    </row>
    <row r="34" spans="1:6" ht="15" customHeight="1" x14ac:dyDescent="0.25">
      <c r="A34" s="131" t="s">
        <v>145</v>
      </c>
      <c r="B34" s="527">
        <v>29</v>
      </c>
      <c r="C34" s="527">
        <v>36</v>
      </c>
      <c r="D34" s="527">
        <v>60</v>
      </c>
      <c r="E34" s="527">
        <v>28</v>
      </c>
      <c r="F34" s="528">
        <v>0.77777777777777779</v>
      </c>
    </row>
    <row r="35" spans="1:6" ht="15" customHeight="1" x14ac:dyDescent="0.25">
      <c r="A35" s="131" t="s">
        <v>146</v>
      </c>
      <c r="B35" s="527">
        <v>108</v>
      </c>
      <c r="C35" s="527">
        <v>94</v>
      </c>
      <c r="D35" s="527">
        <v>167</v>
      </c>
      <c r="E35" s="527">
        <v>60</v>
      </c>
      <c r="F35" s="528">
        <v>0.63829787234042556</v>
      </c>
    </row>
    <row r="36" spans="1:6" ht="15" customHeight="1" x14ac:dyDescent="0.25">
      <c r="A36" s="131" t="s">
        <v>147</v>
      </c>
      <c r="B36" s="527">
        <v>325</v>
      </c>
      <c r="C36" s="527">
        <v>331</v>
      </c>
      <c r="D36" s="527">
        <v>471</v>
      </c>
      <c r="E36" s="527">
        <v>223</v>
      </c>
      <c r="F36" s="528">
        <v>0.6737160120845922</v>
      </c>
    </row>
    <row r="37" spans="1:6" ht="15" customHeight="1" x14ac:dyDescent="0.25">
      <c r="A37" s="131" t="s">
        <v>148</v>
      </c>
      <c r="B37" s="527">
        <v>57</v>
      </c>
      <c r="C37" s="527">
        <v>89</v>
      </c>
      <c r="D37" s="527">
        <v>110</v>
      </c>
      <c r="E37" s="527">
        <v>57</v>
      </c>
      <c r="F37" s="528">
        <v>0.6404494382022472</v>
      </c>
    </row>
    <row r="38" spans="1:6" ht="15" customHeight="1" x14ac:dyDescent="0.25">
      <c r="A38" s="131" t="s">
        <v>149</v>
      </c>
      <c r="B38" s="527">
        <v>97</v>
      </c>
      <c r="C38" s="527">
        <v>105</v>
      </c>
      <c r="D38" s="527">
        <v>163</v>
      </c>
      <c r="E38" s="527">
        <v>70</v>
      </c>
      <c r="F38" s="528">
        <v>0.66666666666666663</v>
      </c>
    </row>
    <row r="39" spans="1:6" ht="15" customHeight="1" x14ac:dyDescent="0.25">
      <c r="A39" s="131" t="s">
        <v>150</v>
      </c>
      <c r="B39" s="527">
        <v>228</v>
      </c>
      <c r="C39" s="527">
        <v>212</v>
      </c>
      <c r="D39" s="527">
        <v>282</v>
      </c>
      <c r="E39" s="527">
        <v>128</v>
      </c>
      <c r="F39" s="528">
        <v>0.60377358490566035</v>
      </c>
    </row>
    <row r="40" spans="1:6" ht="15" customHeight="1" x14ac:dyDescent="0.25">
      <c r="A40" s="303" t="s">
        <v>151</v>
      </c>
      <c r="B40" s="514">
        <v>25</v>
      </c>
      <c r="C40" s="514">
        <v>10</v>
      </c>
      <c r="D40" s="514">
        <v>45</v>
      </c>
      <c r="E40" s="514">
        <v>8</v>
      </c>
      <c r="F40" s="515">
        <v>0.8</v>
      </c>
    </row>
    <row r="41" spans="1:6" ht="15" customHeight="1" thickBot="1" x14ac:dyDescent="0.3">
      <c r="A41" s="134" t="s">
        <v>152</v>
      </c>
      <c r="B41" s="524">
        <v>32</v>
      </c>
      <c r="C41" s="527">
        <v>10</v>
      </c>
      <c r="D41" s="527">
        <v>29</v>
      </c>
      <c r="E41" s="527">
        <v>5</v>
      </c>
      <c r="F41" s="525">
        <v>0.5</v>
      </c>
    </row>
    <row r="42" spans="1:6" ht="15" customHeight="1" thickTop="1" thickBot="1" x14ac:dyDescent="0.3">
      <c r="A42" s="46" t="s">
        <v>153</v>
      </c>
      <c r="B42" s="529">
        <v>5230</v>
      </c>
      <c r="C42" s="530">
        <v>5197</v>
      </c>
      <c r="D42" s="530">
        <v>7571</v>
      </c>
      <c r="E42" s="530">
        <v>3617</v>
      </c>
      <c r="F42" s="531">
        <v>0.69597844910525308</v>
      </c>
    </row>
    <row r="43" spans="1:6" ht="15" customHeight="1" thickTop="1" x14ac:dyDescent="0.25"/>
    <row r="44" spans="1:6" ht="15" customHeight="1" x14ac:dyDescent="0.25">
      <c r="A44" s="68" t="s">
        <v>154</v>
      </c>
      <c r="B44" s="68"/>
      <c r="C44" s="68"/>
    </row>
    <row r="45" spans="1:6" ht="15" customHeight="1" x14ac:dyDescent="0.25">
      <c r="A45" s="69" t="s">
        <v>158</v>
      </c>
      <c r="B45" s="69"/>
      <c r="C45" s="69"/>
    </row>
    <row r="46" spans="1:6" ht="15" customHeight="1" x14ac:dyDescent="0.25">
      <c r="A46" s="69" t="s">
        <v>156</v>
      </c>
      <c r="B46" s="69"/>
      <c r="C46" s="69"/>
    </row>
    <row r="47" spans="1:6" ht="15" customHeight="1" x14ac:dyDescent="0.25"/>
    <row r="48" spans="1:6" ht="90" customHeight="1" x14ac:dyDescent="0.25">
      <c r="A48" s="570" t="s">
        <v>157</v>
      </c>
      <c r="B48" s="570"/>
      <c r="C48" s="570"/>
    </row>
    <row r="49" spans="1:6" ht="15" customHeight="1" x14ac:dyDescent="0.25">
      <c r="A49" s="68"/>
      <c r="B49" s="71"/>
      <c r="C49" s="71"/>
      <c r="D49" s="66"/>
      <c r="F49" s="72"/>
    </row>
    <row r="50" spans="1:6" ht="15" customHeight="1" x14ac:dyDescent="0.25">
      <c r="A50" s="68"/>
      <c r="B50" s="66"/>
      <c r="D50" s="66"/>
      <c r="F50" s="72"/>
    </row>
    <row r="51" spans="1:6" ht="15" customHeight="1" x14ac:dyDescent="0.25">
      <c r="A51" s="68"/>
      <c r="B51" s="66"/>
      <c r="D51" s="66"/>
      <c r="E51" s="68"/>
      <c r="F51" s="72"/>
    </row>
    <row r="52" spans="1:6" ht="15" customHeight="1" x14ac:dyDescent="0.25">
      <c r="A52" s="68"/>
      <c r="B52" s="66"/>
      <c r="D52" s="66"/>
      <c r="E52" s="68"/>
      <c r="F52" s="72"/>
    </row>
    <row r="53" spans="1:6" ht="15" customHeight="1" x14ac:dyDescent="0.25">
      <c r="A53" s="68"/>
      <c r="B53" s="66"/>
      <c r="D53" s="66"/>
      <c r="E53" s="68"/>
      <c r="F53" s="72"/>
    </row>
    <row r="54" spans="1:6" ht="15" customHeight="1" x14ac:dyDescent="0.25">
      <c r="A54" s="68"/>
      <c r="B54" s="66"/>
      <c r="D54" s="66"/>
      <c r="E54" s="68"/>
      <c r="F54" s="72"/>
    </row>
    <row r="55" spans="1:6" ht="15" customHeight="1" x14ac:dyDescent="0.25">
      <c r="A55" s="68"/>
      <c r="B55" s="66"/>
      <c r="D55" s="66"/>
      <c r="E55" s="68"/>
      <c r="F55" s="72"/>
    </row>
    <row r="56" spans="1:6" ht="15" customHeight="1" x14ac:dyDescent="0.25">
      <c r="A56" s="68"/>
      <c r="B56" s="66"/>
      <c r="D56" s="66"/>
      <c r="E56" s="68"/>
      <c r="F56" s="72"/>
    </row>
    <row r="57" spans="1:6" ht="15" customHeight="1" x14ac:dyDescent="0.25">
      <c r="A57" s="68"/>
      <c r="B57" s="66"/>
      <c r="D57" s="66"/>
      <c r="E57" s="68"/>
      <c r="F57" s="72"/>
    </row>
    <row r="58" spans="1:6" ht="15" customHeight="1" x14ac:dyDescent="0.25">
      <c r="A58" s="68"/>
      <c r="B58" s="66"/>
      <c r="D58" s="66"/>
      <c r="E58" s="68"/>
      <c r="F58" s="72"/>
    </row>
    <row r="59" spans="1:6" ht="15" customHeight="1" x14ac:dyDescent="0.25">
      <c r="A59" s="68"/>
      <c r="B59" s="66"/>
      <c r="D59" s="66"/>
      <c r="E59" s="68"/>
      <c r="F59" s="72"/>
    </row>
    <row r="60" spans="1:6" ht="15" customHeight="1" x14ac:dyDescent="0.25">
      <c r="A60" s="68"/>
      <c r="B60" s="66"/>
      <c r="D60" s="66"/>
      <c r="E60" s="68"/>
      <c r="F60" s="72"/>
    </row>
    <row r="61" spans="1:6" ht="15" customHeight="1" x14ac:dyDescent="0.25">
      <c r="A61" s="68"/>
      <c r="B61" s="66"/>
      <c r="D61" s="66"/>
      <c r="E61" s="68"/>
      <c r="F61" s="72"/>
    </row>
    <row r="62" spans="1:6" ht="15" customHeight="1" x14ac:dyDescent="0.25">
      <c r="A62" s="68"/>
      <c r="B62" s="66"/>
      <c r="D62" s="66"/>
      <c r="E62" s="68"/>
      <c r="F62" s="72"/>
    </row>
    <row r="63" spans="1:6" ht="15" customHeight="1" x14ac:dyDescent="0.25">
      <c r="A63" s="68"/>
      <c r="B63" s="66"/>
      <c r="D63" s="66"/>
      <c r="E63" s="68"/>
      <c r="F63" s="72"/>
    </row>
    <row r="64" spans="1:6" ht="15" customHeight="1" x14ac:dyDescent="0.25">
      <c r="A64" s="68"/>
      <c r="B64" s="66"/>
      <c r="D64" s="66"/>
      <c r="E64" s="68"/>
      <c r="F64" s="72"/>
    </row>
    <row r="65" spans="1:6" ht="15" customHeight="1" x14ac:dyDescent="0.25">
      <c r="A65" s="68"/>
      <c r="B65" s="66"/>
      <c r="D65" s="66"/>
      <c r="E65" s="68"/>
      <c r="F65" s="72"/>
    </row>
    <row r="66" spans="1:6" ht="15" customHeight="1" x14ac:dyDescent="0.25">
      <c r="A66" s="132"/>
      <c r="B66" s="133"/>
      <c r="C66" s="133"/>
      <c r="D66" s="66"/>
      <c r="E66" s="68"/>
      <c r="F66" s="72"/>
    </row>
    <row r="67" spans="1:6" ht="15" customHeight="1" x14ac:dyDescent="0.25">
      <c r="A67" s="132"/>
      <c r="B67" s="133"/>
      <c r="C67" s="133"/>
      <c r="D67" s="66"/>
      <c r="E67" s="68"/>
      <c r="F67" s="72"/>
    </row>
    <row r="68" spans="1:6" ht="15" customHeight="1" x14ac:dyDescent="0.25">
      <c r="A68" s="132"/>
      <c r="B68" s="133"/>
      <c r="C68" s="133"/>
      <c r="D68" s="66"/>
      <c r="E68" s="68"/>
      <c r="F68" s="72"/>
    </row>
    <row r="69" spans="1:6" ht="15" customHeight="1" x14ac:dyDescent="0.25">
      <c r="A69" s="132"/>
      <c r="B69" s="133"/>
      <c r="C69" s="133"/>
      <c r="D69" s="66"/>
      <c r="E69" s="68"/>
      <c r="F69" s="72"/>
    </row>
    <row r="70" spans="1:6" ht="15" customHeight="1" x14ac:dyDescent="0.25">
      <c r="A70" s="132"/>
      <c r="B70" s="133"/>
      <c r="C70" s="133"/>
      <c r="D70" s="66"/>
      <c r="E70" s="68"/>
      <c r="F70" s="72"/>
    </row>
    <row r="71" spans="1:6" ht="15" customHeight="1" x14ac:dyDescent="0.25">
      <c r="A71" s="132"/>
      <c r="B71" s="133"/>
      <c r="C71" s="133"/>
      <c r="D71" s="66"/>
      <c r="E71" s="68"/>
      <c r="F71" s="72"/>
    </row>
    <row r="72" spans="1:6" ht="15" customHeight="1" x14ac:dyDescent="0.25">
      <c r="A72" s="132"/>
      <c r="B72" s="133"/>
      <c r="C72" s="133"/>
      <c r="D72" s="66"/>
      <c r="E72" s="68"/>
      <c r="F72" s="72"/>
    </row>
    <row r="73" spans="1:6" ht="15" customHeight="1" x14ac:dyDescent="0.25">
      <c r="A73" s="132"/>
      <c r="B73" s="133"/>
      <c r="C73" s="133"/>
      <c r="D73" s="66"/>
      <c r="E73" s="68"/>
      <c r="F73" s="72"/>
    </row>
    <row r="74" spans="1:6" ht="15" customHeight="1" x14ac:dyDescent="0.25">
      <c r="A74" s="132"/>
      <c r="B74" s="133"/>
      <c r="C74" s="133"/>
      <c r="D74" s="66"/>
      <c r="E74" s="68"/>
      <c r="F74" s="72"/>
    </row>
    <row r="75" spans="1:6" ht="15" customHeight="1" x14ac:dyDescent="0.25">
      <c r="A75" s="132"/>
      <c r="B75" s="133"/>
      <c r="C75" s="133"/>
      <c r="D75" s="66"/>
      <c r="E75" s="68"/>
      <c r="F75" s="72"/>
    </row>
    <row r="76" spans="1:6" ht="15" customHeight="1" x14ac:dyDescent="0.25">
      <c r="A76" s="132"/>
      <c r="B76" s="133"/>
      <c r="C76" s="133"/>
      <c r="D76" s="66"/>
      <c r="E76" s="68"/>
      <c r="F76" s="72"/>
    </row>
    <row r="77" spans="1:6" ht="15" customHeight="1" x14ac:dyDescent="0.25">
      <c r="A77" s="132"/>
      <c r="B77" s="133"/>
      <c r="C77" s="133"/>
      <c r="D77" s="66"/>
      <c r="E77" s="68"/>
      <c r="F77" s="72"/>
    </row>
    <row r="78" spans="1:6" ht="15" customHeight="1" x14ac:dyDescent="0.25">
      <c r="A78" s="132"/>
      <c r="B78" s="133"/>
      <c r="C78" s="133"/>
      <c r="D78" s="66"/>
      <c r="E78" s="68"/>
      <c r="F78" s="72"/>
    </row>
    <row r="79" spans="1:6" ht="15" customHeight="1" x14ac:dyDescent="0.25">
      <c r="A79" s="132"/>
      <c r="B79" s="133"/>
      <c r="C79" s="133"/>
      <c r="D79" s="66"/>
      <c r="E79" s="68"/>
      <c r="F79" s="72"/>
    </row>
    <row r="80" spans="1:6" ht="15" customHeight="1" x14ac:dyDescent="0.25">
      <c r="A80" s="132"/>
      <c r="B80" s="133"/>
      <c r="C80" s="133"/>
      <c r="D80" s="66"/>
      <c r="E80" s="68"/>
      <c r="F80" s="72"/>
    </row>
    <row r="81" spans="1:6" ht="15" customHeight="1" x14ac:dyDescent="0.25">
      <c r="A81" s="132"/>
      <c r="B81" s="133"/>
      <c r="C81" s="133"/>
      <c r="D81" s="66"/>
      <c r="E81" s="68"/>
      <c r="F81" s="72"/>
    </row>
    <row r="82" spans="1:6" ht="15" customHeight="1" x14ac:dyDescent="0.25">
      <c r="A82" s="132"/>
      <c r="B82" s="133"/>
      <c r="C82" s="133"/>
      <c r="D82" s="66"/>
      <c r="E82" s="68"/>
      <c r="F82" s="72"/>
    </row>
    <row r="83" spans="1:6" ht="15" customHeight="1" x14ac:dyDescent="0.25">
      <c r="A83" s="132"/>
      <c r="B83" s="133"/>
      <c r="C83" s="133"/>
      <c r="D83" s="66"/>
      <c r="E83" s="68"/>
      <c r="F83" s="72"/>
    </row>
    <row r="84" spans="1:6" ht="15" customHeight="1" x14ac:dyDescent="0.25">
      <c r="F84" s="68"/>
    </row>
    <row r="85" spans="1:6" ht="15" customHeight="1" x14ac:dyDescent="0.25">
      <c r="F85" s="68"/>
    </row>
    <row r="86" spans="1:6" ht="15" customHeight="1" x14ac:dyDescent="0.25">
      <c r="F86" s="68"/>
    </row>
    <row r="87" spans="1:6" ht="15" customHeight="1" x14ac:dyDescent="0.25"/>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row r="99" ht="15" customHeight="1" x14ac:dyDescent="0.25"/>
    <row r="100" ht="15" customHeight="1" x14ac:dyDescent="0.25"/>
    <row r="101" ht="15" customHeight="1" x14ac:dyDescent="0.25"/>
  </sheetData>
  <sheetProtection selectLockedCells="1" selectUnlockedCells="1"/>
  <mergeCells count="1">
    <mergeCell ref="A48:C48"/>
  </mergeCells>
  <pageMargins left="0.70866141732283461" right="0.70866141732283461" top="0.74803149606299213" bottom="0.74803149606299213" header="0.31496062992125984" footer="0.31496062992125984"/>
  <pageSetup paperSize="9" scale="55" orientation="portrait" r:id="rId1"/>
  <headerFooter alignWithMargins="0">
    <oddFooter>&amp;L&amp;12Published on 17th June 2014&amp;R&amp;12&amp;P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C91F-1A86-421E-8461-50D3AE2A11E7}">
  <dimension ref="A1:Z86"/>
  <sheetViews>
    <sheetView zoomScale="90" zoomScaleNormal="90" workbookViewId="0">
      <selection activeCell="L31" sqref="L31"/>
    </sheetView>
  </sheetViews>
  <sheetFormatPr defaultColWidth="9.28515625" defaultRowHeight="15" x14ac:dyDescent="0.25"/>
  <cols>
    <col min="1" max="1" width="29.5703125" style="64" customWidth="1"/>
    <col min="2" max="2" width="18.7109375" style="65" customWidth="1"/>
    <col min="3" max="3" width="18.7109375" style="66" customWidth="1"/>
    <col min="4" max="6" width="18.7109375" style="67" customWidth="1"/>
    <col min="7" max="9" width="9.28515625" style="68"/>
    <col min="10" max="10" width="9.28515625" style="68" customWidth="1"/>
    <col min="11" max="16384" width="9.28515625" style="68"/>
  </cols>
  <sheetData>
    <row r="1" spans="1:26" ht="15" customHeight="1" x14ac:dyDescent="0.25">
      <c r="A1" s="6" t="s">
        <v>84</v>
      </c>
      <c r="B1" s="128"/>
      <c r="C1" s="128"/>
      <c r="D1" s="128"/>
      <c r="E1" s="128"/>
      <c r="F1" s="128"/>
      <c r="G1" s="128"/>
      <c r="H1" s="128"/>
      <c r="I1" s="128"/>
      <c r="J1" s="128"/>
      <c r="K1" s="135"/>
      <c r="L1" s="135"/>
      <c r="T1" s="128"/>
    </row>
    <row r="2" spans="1:26" ht="15" customHeight="1" x14ac:dyDescent="0.25">
      <c r="A2" s="6" t="s">
        <v>16</v>
      </c>
      <c r="B2" s="128"/>
      <c r="C2" s="128"/>
      <c r="D2" s="128"/>
      <c r="E2" s="128"/>
      <c r="F2" s="128"/>
      <c r="G2" s="128"/>
      <c r="H2" s="128"/>
      <c r="I2" s="128"/>
      <c r="J2" s="128"/>
      <c r="K2" s="135"/>
      <c r="L2" s="135"/>
      <c r="T2" s="128"/>
    </row>
    <row r="3" spans="1:26" ht="15" customHeight="1" x14ac:dyDescent="0.25">
      <c r="A3" s="6" t="s">
        <v>85</v>
      </c>
      <c r="B3" s="70"/>
      <c r="C3" s="70"/>
      <c r="D3" s="70"/>
      <c r="E3" s="128"/>
      <c r="F3" s="128"/>
      <c r="G3" s="128"/>
      <c r="H3" s="128"/>
      <c r="I3" s="128"/>
      <c r="J3" s="128"/>
      <c r="K3" s="135"/>
      <c r="L3" s="135"/>
      <c r="T3" s="128"/>
    </row>
    <row r="4" spans="1:26" ht="15" customHeight="1" x14ac:dyDescent="0.25">
      <c r="A4" s="6"/>
      <c r="B4" s="70"/>
      <c r="C4" s="70"/>
      <c r="D4" s="70"/>
      <c r="E4" s="128"/>
      <c r="F4" s="128"/>
      <c r="G4" s="128"/>
      <c r="H4" s="128"/>
      <c r="I4" s="128"/>
      <c r="J4" s="128"/>
      <c r="K4" s="135"/>
      <c r="L4" s="135"/>
      <c r="T4" s="128"/>
    </row>
    <row r="5" spans="1:26" ht="15" customHeight="1" x14ac:dyDescent="0.25">
      <c r="A5" s="6" t="s">
        <v>5</v>
      </c>
      <c r="B5" s="128"/>
      <c r="C5" s="128"/>
      <c r="D5" s="128"/>
      <c r="E5" s="68"/>
      <c r="F5" s="68"/>
      <c r="K5" s="128"/>
      <c r="L5" s="128"/>
      <c r="Z5" s="128"/>
    </row>
    <row r="6" spans="1:26" ht="15" customHeight="1" thickBot="1" x14ac:dyDescent="0.3">
      <c r="A6" s="65"/>
      <c r="B6" s="66"/>
      <c r="C6" s="67"/>
    </row>
    <row r="7" spans="1:26" s="66" customFormat="1" ht="31.5" customHeight="1" thickBot="1" x14ac:dyDescent="0.3">
      <c r="A7" s="509" t="s">
        <v>116</v>
      </c>
      <c r="B7" s="520" t="s">
        <v>91</v>
      </c>
      <c r="C7" s="510" t="s">
        <v>92</v>
      </c>
      <c r="D7" s="510" t="s">
        <v>117</v>
      </c>
      <c r="E7" s="510" t="s">
        <v>94</v>
      </c>
      <c r="F7" s="511" t="s">
        <v>118</v>
      </c>
    </row>
    <row r="8" spans="1:26" ht="15" customHeight="1" x14ac:dyDescent="0.25">
      <c r="A8" s="130" t="s">
        <v>119</v>
      </c>
      <c r="B8" s="532">
        <v>281</v>
      </c>
      <c r="C8" s="532">
        <v>287</v>
      </c>
      <c r="D8" s="532">
        <v>319</v>
      </c>
      <c r="E8" s="532">
        <v>224</v>
      </c>
      <c r="F8" s="533">
        <v>0.78048780487804881</v>
      </c>
    </row>
    <row r="9" spans="1:26" ht="15" customHeight="1" x14ac:dyDescent="0.25">
      <c r="A9" s="131" t="s">
        <v>120</v>
      </c>
      <c r="B9" s="532">
        <v>319</v>
      </c>
      <c r="C9" s="532">
        <v>292</v>
      </c>
      <c r="D9" s="532">
        <v>390</v>
      </c>
      <c r="E9" s="532">
        <v>223</v>
      </c>
      <c r="F9" s="533">
        <v>0.76369863013698636</v>
      </c>
    </row>
    <row r="10" spans="1:26" ht="15" customHeight="1" x14ac:dyDescent="0.25">
      <c r="A10" s="131" t="s">
        <v>121</v>
      </c>
      <c r="B10" s="532">
        <v>199</v>
      </c>
      <c r="C10" s="532">
        <v>207</v>
      </c>
      <c r="D10" s="532">
        <v>213</v>
      </c>
      <c r="E10" s="532">
        <v>162</v>
      </c>
      <c r="F10" s="533">
        <v>0.78260869565217395</v>
      </c>
    </row>
    <row r="11" spans="1:26" ht="15" customHeight="1" x14ac:dyDescent="0.25">
      <c r="A11" s="131" t="s">
        <v>122</v>
      </c>
      <c r="B11" s="532">
        <v>114</v>
      </c>
      <c r="C11" s="532">
        <v>130</v>
      </c>
      <c r="D11" s="532">
        <v>157</v>
      </c>
      <c r="E11" s="532">
        <v>91</v>
      </c>
      <c r="F11" s="533">
        <v>0.7</v>
      </c>
    </row>
    <row r="12" spans="1:26" ht="15" customHeight="1" x14ac:dyDescent="0.25">
      <c r="A12" s="131" t="s">
        <v>123</v>
      </c>
      <c r="B12" s="532">
        <v>105</v>
      </c>
      <c r="C12" s="532">
        <v>141</v>
      </c>
      <c r="D12" s="532">
        <v>132</v>
      </c>
      <c r="E12" s="532">
        <v>122</v>
      </c>
      <c r="F12" s="533">
        <v>0.86524822695035464</v>
      </c>
    </row>
    <row r="13" spans="1:26" ht="15" customHeight="1" x14ac:dyDescent="0.25">
      <c r="A13" s="131" t="s">
        <v>124</v>
      </c>
      <c r="B13" s="532">
        <v>361</v>
      </c>
      <c r="C13" s="532">
        <v>370</v>
      </c>
      <c r="D13" s="532">
        <v>320</v>
      </c>
      <c r="E13" s="532">
        <v>260</v>
      </c>
      <c r="F13" s="533">
        <v>0.70270270270270274</v>
      </c>
    </row>
    <row r="14" spans="1:26" ht="15" customHeight="1" x14ac:dyDescent="0.25">
      <c r="A14" s="131" t="s">
        <v>125</v>
      </c>
      <c r="B14" s="532">
        <v>254</v>
      </c>
      <c r="C14" s="532">
        <v>197</v>
      </c>
      <c r="D14" s="532">
        <v>298</v>
      </c>
      <c r="E14" s="532">
        <v>143</v>
      </c>
      <c r="F14" s="533">
        <v>0.7258883248730964</v>
      </c>
    </row>
    <row r="15" spans="1:26" ht="15" customHeight="1" x14ac:dyDescent="0.25">
      <c r="A15" s="131" t="s">
        <v>126</v>
      </c>
      <c r="B15" s="532">
        <v>316</v>
      </c>
      <c r="C15" s="532">
        <v>277</v>
      </c>
      <c r="D15" s="532">
        <v>372</v>
      </c>
      <c r="E15" s="532">
        <v>215</v>
      </c>
      <c r="F15" s="533">
        <v>0.776173285198556</v>
      </c>
    </row>
    <row r="16" spans="1:26" ht="15" customHeight="1" x14ac:dyDescent="0.25">
      <c r="A16" s="131" t="s">
        <v>127</v>
      </c>
      <c r="B16" s="532">
        <v>180</v>
      </c>
      <c r="C16" s="532">
        <v>159</v>
      </c>
      <c r="D16" s="532">
        <v>200</v>
      </c>
      <c r="E16" s="532">
        <v>122</v>
      </c>
      <c r="F16" s="533">
        <v>0.76729559748427678</v>
      </c>
    </row>
    <row r="17" spans="1:6" ht="15" customHeight="1" x14ac:dyDescent="0.25">
      <c r="A17" s="131" t="s">
        <v>128</v>
      </c>
      <c r="B17" s="532">
        <v>190</v>
      </c>
      <c r="C17" s="532">
        <v>188</v>
      </c>
      <c r="D17" s="532">
        <v>217</v>
      </c>
      <c r="E17" s="532">
        <v>143</v>
      </c>
      <c r="F17" s="533">
        <v>0.76063829787234039</v>
      </c>
    </row>
    <row r="18" spans="1:6" ht="15" customHeight="1" x14ac:dyDescent="0.25">
      <c r="A18" s="131" t="s">
        <v>129</v>
      </c>
      <c r="B18" s="532">
        <v>88</v>
      </c>
      <c r="C18" s="532">
        <v>104</v>
      </c>
      <c r="D18" s="532">
        <v>106</v>
      </c>
      <c r="E18" s="532">
        <v>70</v>
      </c>
      <c r="F18" s="533">
        <v>0.67307692307692313</v>
      </c>
    </row>
    <row r="19" spans="1:6" ht="15" customHeight="1" x14ac:dyDescent="0.25">
      <c r="A19" s="131" t="s">
        <v>130</v>
      </c>
      <c r="B19" s="532">
        <v>741</v>
      </c>
      <c r="C19" s="532">
        <v>648</v>
      </c>
      <c r="D19" s="532">
        <v>822</v>
      </c>
      <c r="E19" s="532">
        <v>490</v>
      </c>
      <c r="F19" s="533">
        <v>0.75617283950617287</v>
      </c>
    </row>
    <row r="20" spans="1:6" ht="15" customHeight="1" x14ac:dyDescent="0.25">
      <c r="A20" s="131" t="s">
        <v>131</v>
      </c>
      <c r="B20" s="532">
        <v>389</v>
      </c>
      <c r="C20" s="532">
        <v>407</v>
      </c>
      <c r="D20" s="532">
        <v>406</v>
      </c>
      <c r="E20" s="532">
        <v>320</v>
      </c>
      <c r="F20" s="533">
        <v>0.78624078624078619</v>
      </c>
    </row>
    <row r="21" spans="1:6" ht="15" customHeight="1" x14ac:dyDescent="0.25">
      <c r="A21" s="131" t="s">
        <v>132</v>
      </c>
      <c r="B21" s="532">
        <v>699</v>
      </c>
      <c r="C21" s="532">
        <v>657</v>
      </c>
      <c r="D21" s="532">
        <v>787</v>
      </c>
      <c r="E21" s="532">
        <v>508</v>
      </c>
      <c r="F21" s="533">
        <v>0.77321156773211597</v>
      </c>
    </row>
    <row r="22" spans="1:6" ht="15" customHeight="1" x14ac:dyDescent="0.25">
      <c r="A22" s="131" t="s">
        <v>133</v>
      </c>
      <c r="B22" s="532">
        <v>1120</v>
      </c>
      <c r="C22" s="532">
        <v>1082</v>
      </c>
      <c r="D22" s="532">
        <v>1229</v>
      </c>
      <c r="E22" s="532">
        <v>820</v>
      </c>
      <c r="F22" s="533">
        <v>0.75785582255083184</v>
      </c>
    </row>
    <row r="23" spans="1:6" ht="15" customHeight="1" x14ac:dyDescent="0.25">
      <c r="A23" s="131" t="s">
        <v>134</v>
      </c>
      <c r="B23" s="532">
        <v>552</v>
      </c>
      <c r="C23" s="532">
        <v>591</v>
      </c>
      <c r="D23" s="532">
        <v>700</v>
      </c>
      <c r="E23" s="532">
        <v>441</v>
      </c>
      <c r="F23" s="533">
        <v>0.74619289340101524</v>
      </c>
    </row>
    <row r="24" spans="1:6" ht="15" customHeight="1" x14ac:dyDescent="0.25">
      <c r="A24" s="131" t="s">
        <v>135</v>
      </c>
      <c r="B24" s="532">
        <v>147</v>
      </c>
      <c r="C24" s="532">
        <v>130</v>
      </c>
      <c r="D24" s="532">
        <v>191</v>
      </c>
      <c r="E24" s="532">
        <v>98</v>
      </c>
      <c r="F24" s="533">
        <v>0.75384615384615383</v>
      </c>
    </row>
    <row r="25" spans="1:6" ht="15" customHeight="1" x14ac:dyDescent="0.25">
      <c r="A25" s="131" t="s">
        <v>136</v>
      </c>
      <c r="B25" s="532">
        <v>198</v>
      </c>
      <c r="C25" s="532">
        <v>172</v>
      </c>
      <c r="D25" s="532">
        <v>210</v>
      </c>
      <c r="E25" s="532">
        <v>128</v>
      </c>
      <c r="F25" s="533">
        <v>0.7441860465116279</v>
      </c>
    </row>
    <row r="26" spans="1:6" ht="15" customHeight="1" x14ac:dyDescent="0.25">
      <c r="A26" s="131" t="s">
        <v>137</v>
      </c>
      <c r="B26" s="532">
        <v>166</v>
      </c>
      <c r="C26" s="532">
        <v>124</v>
      </c>
      <c r="D26" s="532">
        <v>191</v>
      </c>
      <c r="E26" s="532">
        <v>90</v>
      </c>
      <c r="F26" s="533">
        <v>0.72580645161290325</v>
      </c>
    </row>
    <row r="27" spans="1:6" ht="15" customHeight="1" x14ac:dyDescent="0.25">
      <c r="A27" s="131" t="s">
        <v>138</v>
      </c>
      <c r="B27" s="532">
        <v>60</v>
      </c>
      <c r="C27" s="532" t="s">
        <v>98</v>
      </c>
      <c r="D27" s="532">
        <v>75</v>
      </c>
      <c r="E27" s="532" t="s">
        <v>98</v>
      </c>
      <c r="F27" s="533">
        <v>0.73469387755102045</v>
      </c>
    </row>
    <row r="28" spans="1:6" ht="15" customHeight="1" x14ac:dyDescent="0.25">
      <c r="A28" s="131" t="s">
        <v>139</v>
      </c>
      <c r="B28" s="532">
        <v>325</v>
      </c>
      <c r="C28" s="532">
        <v>309</v>
      </c>
      <c r="D28" s="532">
        <v>368</v>
      </c>
      <c r="E28" s="532">
        <v>248</v>
      </c>
      <c r="F28" s="533">
        <v>0.80258899676375406</v>
      </c>
    </row>
    <row r="29" spans="1:6" ht="15" customHeight="1" x14ac:dyDescent="0.25">
      <c r="A29" s="131" t="s">
        <v>140</v>
      </c>
      <c r="B29" s="532">
        <v>956</v>
      </c>
      <c r="C29" s="532">
        <v>954</v>
      </c>
      <c r="D29" s="532">
        <v>959</v>
      </c>
      <c r="E29" s="532">
        <v>772</v>
      </c>
      <c r="F29" s="533">
        <v>0.80922431865828093</v>
      </c>
    </row>
    <row r="30" spans="1:6" ht="15" customHeight="1" x14ac:dyDescent="0.25">
      <c r="A30" s="131" t="s">
        <v>141</v>
      </c>
      <c r="B30" s="532">
        <v>30</v>
      </c>
      <c r="C30" s="532">
        <v>50</v>
      </c>
      <c r="D30" s="532">
        <v>59</v>
      </c>
      <c r="E30" s="532">
        <v>38</v>
      </c>
      <c r="F30" s="533">
        <v>0.76</v>
      </c>
    </row>
    <row r="31" spans="1:6" ht="15" customHeight="1" x14ac:dyDescent="0.25">
      <c r="A31" s="131" t="s">
        <v>142</v>
      </c>
      <c r="B31" s="532">
        <v>291</v>
      </c>
      <c r="C31" s="532">
        <v>228</v>
      </c>
      <c r="D31" s="532">
        <v>320</v>
      </c>
      <c r="E31" s="532">
        <v>170</v>
      </c>
      <c r="F31" s="533">
        <v>0.74561403508771928</v>
      </c>
    </row>
    <row r="32" spans="1:6" ht="15" customHeight="1" x14ac:dyDescent="0.25">
      <c r="A32" s="131" t="s">
        <v>143</v>
      </c>
      <c r="B32" s="532">
        <v>411</v>
      </c>
      <c r="C32" s="532">
        <v>416</v>
      </c>
      <c r="D32" s="532">
        <v>445</v>
      </c>
      <c r="E32" s="532">
        <v>306</v>
      </c>
      <c r="F32" s="533">
        <v>0.73557692307692313</v>
      </c>
    </row>
    <row r="33" spans="1:6" ht="15" customHeight="1" x14ac:dyDescent="0.25">
      <c r="A33" s="131" t="s">
        <v>144</v>
      </c>
      <c r="B33" s="532">
        <v>301</v>
      </c>
      <c r="C33" s="532">
        <v>242</v>
      </c>
      <c r="D33" s="532">
        <v>354</v>
      </c>
      <c r="E33" s="532">
        <v>188</v>
      </c>
      <c r="F33" s="533">
        <v>0.77685950413223137</v>
      </c>
    </row>
    <row r="34" spans="1:6" ht="15" customHeight="1" x14ac:dyDescent="0.25">
      <c r="A34" s="131" t="s">
        <v>145</v>
      </c>
      <c r="B34" s="532">
        <v>69</v>
      </c>
      <c r="C34" s="532">
        <v>106</v>
      </c>
      <c r="D34" s="532">
        <v>103</v>
      </c>
      <c r="E34" s="532">
        <v>89</v>
      </c>
      <c r="F34" s="533">
        <v>0.839622641509434</v>
      </c>
    </row>
    <row r="35" spans="1:6" ht="15" customHeight="1" x14ac:dyDescent="0.25">
      <c r="A35" s="131" t="s">
        <v>146</v>
      </c>
      <c r="B35" s="532">
        <v>182</v>
      </c>
      <c r="C35" s="532">
        <v>162</v>
      </c>
      <c r="D35" s="532">
        <v>192</v>
      </c>
      <c r="E35" s="532">
        <v>119</v>
      </c>
      <c r="F35" s="533">
        <v>0.73456790123456794</v>
      </c>
    </row>
    <row r="36" spans="1:6" ht="15" customHeight="1" x14ac:dyDescent="0.25">
      <c r="A36" s="131" t="s">
        <v>147</v>
      </c>
      <c r="B36" s="532">
        <v>764</v>
      </c>
      <c r="C36" s="532">
        <v>721</v>
      </c>
      <c r="D36" s="532">
        <v>816</v>
      </c>
      <c r="E36" s="532">
        <v>553</v>
      </c>
      <c r="F36" s="533">
        <v>0.76699029126213591</v>
      </c>
    </row>
    <row r="37" spans="1:6" ht="15" customHeight="1" x14ac:dyDescent="0.25">
      <c r="A37" s="131" t="s">
        <v>148</v>
      </c>
      <c r="B37" s="532">
        <v>161</v>
      </c>
      <c r="C37" s="532">
        <v>189</v>
      </c>
      <c r="D37" s="532">
        <v>186</v>
      </c>
      <c r="E37" s="532">
        <v>163</v>
      </c>
      <c r="F37" s="533">
        <v>0.86243386243386244</v>
      </c>
    </row>
    <row r="38" spans="1:6" ht="15" customHeight="1" x14ac:dyDescent="0.25">
      <c r="A38" s="131" t="s">
        <v>149</v>
      </c>
      <c r="B38" s="532">
        <v>229</v>
      </c>
      <c r="C38" s="532">
        <v>225</v>
      </c>
      <c r="D38" s="532">
        <v>292</v>
      </c>
      <c r="E38" s="532">
        <v>169</v>
      </c>
      <c r="F38" s="533">
        <v>0.75111111111111106</v>
      </c>
    </row>
    <row r="39" spans="1:6" ht="15" customHeight="1" x14ac:dyDescent="0.25">
      <c r="A39" s="131" t="s">
        <v>150</v>
      </c>
      <c r="B39" s="532">
        <v>372</v>
      </c>
      <c r="C39" s="532">
        <v>396</v>
      </c>
      <c r="D39" s="532">
        <v>382</v>
      </c>
      <c r="E39" s="532">
        <v>308</v>
      </c>
      <c r="F39" s="533">
        <v>0.77777777777777779</v>
      </c>
    </row>
    <row r="40" spans="1:6" ht="15" customHeight="1" x14ac:dyDescent="0.25">
      <c r="A40" s="303" t="s">
        <v>151</v>
      </c>
      <c r="B40" s="526">
        <v>65</v>
      </c>
      <c r="C40" s="514">
        <v>49</v>
      </c>
      <c r="D40" s="514">
        <v>61</v>
      </c>
      <c r="E40" s="514">
        <v>39</v>
      </c>
      <c r="F40" s="515">
        <v>0.79600000000000004</v>
      </c>
    </row>
    <row r="41" spans="1:6" ht="15" customHeight="1" thickBot="1" x14ac:dyDescent="0.3">
      <c r="A41" s="134" t="s">
        <v>152</v>
      </c>
      <c r="B41" s="516">
        <v>82</v>
      </c>
      <c r="C41" s="532" t="s">
        <v>98</v>
      </c>
      <c r="D41" s="532">
        <v>77</v>
      </c>
      <c r="E41" s="532" t="s">
        <v>98</v>
      </c>
      <c r="F41" s="534">
        <v>0.5</v>
      </c>
    </row>
    <row r="42" spans="1:6" ht="15" customHeight="1" thickTop="1" thickBot="1" x14ac:dyDescent="0.3">
      <c r="A42" s="46" t="s">
        <v>153</v>
      </c>
      <c r="B42" s="423">
        <v>10717</v>
      </c>
      <c r="C42" s="423">
        <v>10267</v>
      </c>
      <c r="D42" s="423">
        <v>11949</v>
      </c>
      <c r="E42" s="423">
        <v>7872</v>
      </c>
      <c r="F42" s="459">
        <v>0.76672835297555275</v>
      </c>
    </row>
    <row r="43" spans="1:6" ht="15" customHeight="1" thickTop="1" x14ac:dyDescent="0.25"/>
    <row r="44" spans="1:6" ht="15" customHeight="1" x14ac:dyDescent="0.25">
      <c r="A44" s="68" t="s">
        <v>154</v>
      </c>
      <c r="B44" s="68"/>
      <c r="C44" s="68"/>
    </row>
    <row r="45" spans="1:6" ht="15" customHeight="1" x14ac:dyDescent="0.25">
      <c r="A45" s="69" t="s">
        <v>158</v>
      </c>
      <c r="B45" s="69"/>
      <c r="C45" s="69"/>
    </row>
    <row r="46" spans="1:6" ht="15" customHeight="1" x14ac:dyDescent="0.25">
      <c r="A46" s="69" t="s">
        <v>156</v>
      </c>
      <c r="B46" s="69"/>
      <c r="C46" s="69"/>
    </row>
    <row r="47" spans="1:6" ht="15" customHeight="1" x14ac:dyDescent="0.25"/>
    <row r="48" spans="1:6" ht="76.900000000000006" customHeight="1" x14ac:dyDescent="0.25">
      <c r="A48" s="571" t="s">
        <v>157</v>
      </c>
      <c r="B48" s="571"/>
      <c r="C48" s="571"/>
      <c r="D48" s="571"/>
    </row>
    <row r="49" spans="1:6" ht="15" customHeight="1" x14ac:dyDescent="0.25">
      <c r="A49" s="68"/>
      <c r="B49" s="71"/>
      <c r="C49" s="71"/>
      <c r="D49" s="66"/>
      <c r="F49" s="72"/>
    </row>
    <row r="50" spans="1:6" ht="15" customHeight="1" x14ac:dyDescent="0.25">
      <c r="A50" s="68"/>
      <c r="B50" s="66"/>
      <c r="D50" s="66"/>
      <c r="F50" s="72"/>
    </row>
    <row r="51" spans="1:6" ht="15" customHeight="1" x14ac:dyDescent="0.25">
      <c r="A51" s="68"/>
      <c r="B51" s="66"/>
      <c r="D51" s="66"/>
      <c r="E51" s="68"/>
      <c r="F51" s="72"/>
    </row>
    <row r="52" spans="1:6" ht="15" customHeight="1" x14ac:dyDescent="0.25">
      <c r="A52" s="68"/>
      <c r="B52" s="66"/>
      <c r="D52" s="66"/>
      <c r="E52" s="68"/>
      <c r="F52" s="72"/>
    </row>
    <row r="53" spans="1:6" ht="15" customHeight="1" x14ac:dyDescent="0.25">
      <c r="A53" s="68"/>
      <c r="B53" s="66"/>
      <c r="D53" s="66"/>
      <c r="E53" s="68"/>
      <c r="F53" s="72"/>
    </row>
    <row r="54" spans="1:6" ht="15" customHeight="1" x14ac:dyDescent="0.25">
      <c r="A54" s="68"/>
      <c r="B54" s="66"/>
      <c r="D54" s="66"/>
      <c r="E54" s="68"/>
      <c r="F54" s="72"/>
    </row>
    <row r="55" spans="1:6" ht="15" customHeight="1" x14ac:dyDescent="0.25">
      <c r="A55" s="68"/>
      <c r="B55" s="66"/>
      <c r="D55" s="66"/>
      <c r="E55" s="68"/>
      <c r="F55" s="72"/>
    </row>
    <row r="56" spans="1:6" ht="15" customHeight="1" x14ac:dyDescent="0.25">
      <c r="A56" s="68"/>
      <c r="B56" s="66"/>
      <c r="D56" s="66"/>
      <c r="E56" s="68"/>
      <c r="F56" s="72"/>
    </row>
    <row r="57" spans="1:6" ht="15" customHeight="1" x14ac:dyDescent="0.25">
      <c r="A57" s="68"/>
      <c r="B57" s="66"/>
      <c r="D57" s="66"/>
      <c r="E57" s="68"/>
      <c r="F57" s="72"/>
    </row>
    <row r="58" spans="1:6" ht="15" customHeight="1" x14ac:dyDescent="0.25">
      <c r="A58" s="68"/>
      <c r="B58" s="66"/>
      <c r="D58" s="66"/>
      <c r="E58" s="68"/>
      <c r="F58" s="72"/>
    </row>
    <row r="59" spans="1:6" ht="15" customHeight="1" x14ac:dyDescent="0.25">
      <c r="A59" s="68"/>
      <c r="B59" s="66"/>
      <c r="D59" s="66"/>
      <c r="E59" s="68"/>
      <c r="F59" s="72"/>
    </row>
    <row r="60" spans="1:6" ht="15" customHeight="1" x14ac:dyDescent="0.25">
      <c r="A60" s="68"/>
      <c r="B60" s="66"/>
      <c r="D60" s="66"/>
      <c r="E60" s="68"/>
      <c r="F60" s="72"/>
    </row>
    <row r="61" spans="1:6" ht="15" customHeight="1" x14ac:dyDescent="0.25">
      <c r="A61" s="68"/>
      <c r="B61" s="66"/>
      <c r="D61" s="66"/>
      <c r="E61" s="68"/>
      <c r="F61" s="72"/>
    </row>
    <row r="62" spans="1:6" ht="15" customHeight="1" x14ac:dyDescent="0.25">
      <c r="A62" s="68"/>
      <c r="B62" s="66"/>
      <c r="D62" s="66"/>
      <c r="E62" s="68"/>
      <c r="F62" s="72"/>
    </row>
    <row r="63" spans="1:6" ht="15" customHeight="1" x14ac:dyDescent="0.25">
      <c r="A63" s="68"/>
      <c r="B63" s="66"/>
      <c r="D63" s="66"/>
      <c r="E63" s="68"/>
      <c r="F63" s="72"/>
    </row>
    <row r="64" spans="1:6" ht="15" customHeight="1" x14ac:dyDescent="0.25">
      <c r="A64" s="68"/>
      <c r="B64" s="66"/>
      <c r="D64" s="66"/>
      <c r="E64" s="68"/>
      <c r="F64" s="72"/>
    </row>
    <row r="65" spans="1:6" ht="15" customHeight="1" x14ac:dyDescent="0.25">
      <c r="A65" s="68"/>
      <c r="B65" s="66"/>
      <c r="D65" s="66"/>
      <c r="E65" s="68"/>
      <c r="F65" s="72"/>
    </row>
    <row r="66" spans="1:6" ht="15" customHeight="1" x14ac:dyDescent="0.25">
      <c r="A66" s="132"/>
      <c r="B66" s="133"/>
      <c r="C66" s="133"/>
      <c r="D66" s="66"/>
      <c r="E66" s="68"/>
      <c r="F66" s="72"/>
    </row>
    <row r="67" spans="1:6" ht="15" customHeight="1" x14ac:dyDescent="0.25">
      <c r="A67" s="132"/>
      <c r="B67" s="133"/>
      <c r="C67" s="133"/>
      <c r="D67" s="66"/>
      <c r="E67" s="68"/>
      <c r="F67" s="72"/>
    </row>
    <row r="68" spans="1:6" ht="15" customHeight="1" x14ac:dyDescent="0.25">
      <c r="A68" s="132"/>
      <c r="B68" s="133"/>
      <c r="C68" s="133"/>
      <c r="D68" s="66"/>
      <c r="E68" s="68"/>
      <c r="F68" s="72"/>
    </row>
    <row r="69" spans="1:6" ht="15" customHeight="1" x14ac:dyDescent="0.25">
      <c r="A69" s="132"/>
      <c r="B69" s="133"/>
      <c r="C69" s="133"/>
      <c r="D69" s="66"/>
      <c r="E69" s="68"/>
      <c r="F69" s="72"/>
    </row>
    <row r="70" spans="1:6" ht="15" customHeight="1" x14ac:dyDescent="0.25">
      <c r="A70" s="132"/>
      <c r="B70" s="133"/>
      <c r="C70" s="133"/>
      <c r="D70" s="66"/>
      <c r="E70" s="68"/>
      <c r="F70" s="72"/>
    </row>
    <row r="71" spans="1:6" ht="15" customHeight="1" x14ac:dyDescent="0.25">
      <c r="A71" s="132"/>
      <c r="B71" s="133"/>
      <c r="C71" s="133"/>
      <c r="D71" s="66"/>
      <c r="E71" s="68"/>
      <c r="F71" s="72"/>
    </row>
    <row r="72" spans="1:6" ht="15" customHeight="1" x14ac:dyDescent="0.25">
      <c r="A72" s="132"/>
      <c r="B72" s="133"/>
      <c r="C72" s="133"/>
      <c r="D72" s="66"/>
      <c r="E72" s="68"/>
      <c r="F72" s="72"/>
    </row>
    <row r="73" spans="1:6" ht="15" customHeight="1" x14ac:dyDescent="0.25">
      <c r="A73" s="132"/>
      <c r="B73" s="133"/>
      <c r="C73" s="133"/>
      <c r="D73" s="66"/>
      <c r="E73" s="68"/>
      <c r="F73" s="72"/>
    </row>
    <row r="74" spans="1:6" ht="15" customHeight="1" x14ac:dyDescent="0.25">
      <c r="A74" s="132"/>
      <c r="B74" s="133"/>
      <c r="C74" s="133"/>
      <c r="D74" s="66"/>
      <c r="E74" s="68"/>
      <c r="F74" s="72"/>
    </row>
    <row r="75" spans="1:6" ht="15" customHeight="1" x14ac:dyDescent="0.25">
      <c r="A75" s="132"/>
      <c r="B75" s="133"/>
      <c r="C75" s="133"/>
      <c r="D75" s="66"/>
      <c r="E75" s="68"/>
      <c r="F75" s="72"/>
    </row>
    <row r="76" spans="1:6" ht="15" customHeight="1" x14ac:dyDescent="0.25">
      <c r="A76" s="132"/>
      <c r="B76" s="133"/>
      <c r="C76" s="133"/>
      <c r="D76" s="66"/>
      <c r="E76" s="68"/>
      <c r="F76" s="72"/>
    </row>
    <row r="77" spans="1:6" ht="15" customHeight="1" x14ac:dyDescent="0.25">
      <c r="A77" s="132"/>
      <c r="B77" s="133"/>
      <c r="C77" s="133"/>
      <c r="D77" s="66"/>
      <c r="E77" s="68"/>
      <c r="F77" s="72"/>
    </row>
    <row r="78" spans="1:6" ht="15" customHeight="1" x14ac:dyDescent="0.25">
      <c r="A78" s="132"/>
      <c r="B78" s="133"/>
      <c r="C78" s="133"/>
      <c r="D78" s="66"/>
      <c r="E78" s="68"/>
      <c r="F78" s="72"/>
    </row>
    <row r="79" spans="1:6" x14ac:dyDescent="0.25">
      <c r="A79" s="132"/>
      <c r="B79" s="133"/>
      <c r="C79" s="133"/>
      <c r="D79" s="66"/>
      <c r="E79" s="68"/>
      <c r="F79" s="72"/>
    </row>
    <row r="80" spans="1:6" x14ac:dyDescent="0.25">
      <c r="A80" s="132"/>
      <c r="B80" s="133"/>
      <c r="C80" s="133"/>
      <c r="D80" s="66"/>
      <c r="E80" s="68"/>
      <c r="F80" s="72"/>
    </row>
    <row r="81" spans="1:6" x14ac:dyDescent="0.25">
      <c r="A81" s="132"/>
      <c r="B81" s="133"/>
      <c r="C81" s="133"/>
      <c r="D81" s="66"/>
      <c r="E81" s="68"/>
      <c r="F81" s="72"/>
    </row>
    <row r="82" spans="1:6" x14ac:dyDescent="0.25">
      <c r="A82" s="132"/>
      <c r="B82" s="133"/>
      <c r="C82" s="133"/>
      <c r="D82" s="66"/>
      <c r="E82" s="68"/>
      <c r="F82" s="72"/>
    </row>
    <row r="83" spans="1:6" x14ac:dyDescent="0.25">
      <c r="A83" s="132"/>
      <c r="B83" s="133"/>
      <c r="C83" s="133"/>
      <c r="D83" s="66"/>
      <c r="E83" s="68"/>
      <c r="F83" s="72"/>
    </row>
    <row r="84" spans="1:6" x14ac:dyDescent="0.25">
      <c r="F84" s="68"/>
    </row>
    <row r="85" spans="1:6" x14ac:dyDescent="0.25">
      <c r="F85" s="68"/>
    </row>
    <row r="86" spans="1:6" x14ac:dyDescent="0.25">
      <c r="F86" s="68"/>
    </row>
  </sheetData>
  <sheetProtection selectLockedCells="1" selectUnlockedCells="1"/>
  <mergeCells count="1">
    <mergeCell ref="A48:D48"/>
  </mergeCells>
  <pageMargins left="0.70866141732283461" right="0.70866141732283461" top="0.74803149606299213" bottom="0.74803149606299213" header="0.31496062992125984" footer="0.31496062992125984"/>
  <pageSetup paperSize="9" scale="55" orientation="portrait" r:id="rId1"/>
  <headerFooter alignWithMargins="0">
    <oddFooter>&amp;L&amp;12Published on 17th June 2014&amp;R&amp;12&amp;P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2.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598CA7-C9D9-4E31-9C7F-EE84726F030D}">
  <ds:schemaRefs>
    <ds:schemaRef ds:uri="http://purl.org/dc/elements/1.1/"/>
    <ds:schemaRef ds:uri="http://purl.org/dc/dcmitype/"/>
    <ds:schemaRef ds:uri="http://schemas.microsoft.com/office/2006/metadata/properties"/>
    <ds:schemaRef ds:uri="http://www.w3.org/XML/1998/namespace"/>
    <ds:schemaRef ds:uri="184af400-6cf4-4be6-9056-547874e8c8ee"/>
    <ds:schemaRef ds:uri="http://schemas.microsoft.com/office/2006/documentManagement/types"/>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79FCAFCE-8536-42F2-83BD-A4DD2AACE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1E2703-6A74-4A95-9F9F-6B36D7C2A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14</vt:i4>
      </vt:variant>
    </vt:vector>
  </HeadingPairs>
  <TitlesOfParts>
    <vt:vector size="68" baseType="lpstr">
      <vt:lpstr>Contents</vt:lpstr>
      <vt:lpstr>User Information</vt:lpstr>
      <vt:lpstr>1.1</vt:lpstr>
      <vt:lpstr>1.2</vt:lpstr>
      <vt:lpstr>1.3</vt:lpstr>
      <vt:lpstr>1.4</vt:lpstr>
      <vt:lpstr>1.5</vt:lpstr>
      <vt:lpstr>1.6</vt:lpstr>
      <vt:lpstr>1.7</vt:lpstr>
      <vt:lpstr>2.1</vt:lpstr>
      <vt:lpstr>2.2</vt:lpstr>
      <vt:lpstr>2.3</vt:lpstr>
      <vt:lpstr>2.4</vt:lpstr>
      <vt:lpstr>3.1</vt:lpstr>
      <vt:lpstr>3.2</vt:lpstr>
      <vt:lpstr>4.1</vt:lpstr>
      <vt:lpstr>4.2</vt:lpstr>
      <vt:lpstr>4.3</vt:lpstr>
      <vt:lpstr>4.4</vt:lpstr>
      <vt:lpstr>5.1</vt:lpstr>
      <vt:lpstr>5.2</vt:lpstr>
      <vt:lpstr>5.3</vt:lpstr>
      <vt:lpstr>5.4</vt:lpstr>
      <vt:lpstr>6.1</vt:lpstr>
      <vt:lpstr>6.2</vt:lpstr>
      <vt:lpstr>6.3</vt:lpstr>
      <vt:lpstr>7.1</vt:lpstr>
      <vt:lpstr>7.2</vt:lpstr>
      <vt:lpstr>7.3</vt:lpstr>
      <vt:lpstr>8.1</vt:lpstr>
      <vt:lpstr>8.2</vt:lpstr>
      <vt:lpstr>8.3</vt:lpstr>
      <vt:lpstr>8.4</vt:lpstr>
      <vt:lpstr>9.1</vt:lpstr>
      <vt:lpstr>9.2</vt:lpstr>
      <vt:lpstr>10.1</vt:lpstr>
      <vt:lpstr>11.1</vt:lpstr>
      <vt:lpstr>11.2</vt:lpstr>
      <vt:lpstr>12.1</vt:lpstr>
      <vt:lpstr>12.2</vt:lpstr>
      <vt:lpstr>13.1</vt:lpstr>
      <vt:lpstr>13.2</vt:lpstr>
      <vt:lpstr>13.3</vt:lpstr>
      <vt:lpstr>13.4</vt:lpstr>
      <vt:lpstr>13.5</vt:lpstr>
      <vt:lpstr>14.1</vt:lpstr>
      <vt:lpstr>14.2</vt:lpstr>
      <vt:lpstr>14.3</vt:lpstr>
      <vt:lpstr>14.4</vt:lpstr>
      <vt:lpstr>15.1</vt:lpstr>
      <vt:lpstr>16.1</vt:lpstr>
      <vt:lpstr>17.1</vt:lpstr>
      <vt:lpstr>18.1</vt:lpstr>
      <vt:lpstr>18.2</vt:lpstr>
      <vt:lpstr>'4.4'!_Hlk514066408</vt:lpstr>
      <vt:lpstr>'User Information'!_Toc103620412</vt:lpstr>
      <vt:lpstr>'1.4'!Print_Area</vt:lpstr>
      <vt:lpstr>'1.5'!Print_Area</vt:lpstr>
      <vt:lpstr>'1.6'!Print_Area</vt:lpstr>
      <vt:lpstr>'1.7'!Print_Area</vt:lpstr>
      <vt:lpstr>'2.1'!Print_Area</vt:lpstr>
      <vt:lpstr>'2.2'!Print_Area</vt:lpstr>
      <vt:lpstr>'2.3'!Print_Area</vt:lpstr>
      <vt:lpstr>'2.4'!Print_Area</vt:lpstr>
      <vt:lpstr>'2.1'!Print_Titles</vt:lpstr>
      <vt:lpstr>'2.2'!Print_Titles</vt:lpstr>
      <vt:lpstr>'2.3'!Print_Titles</vt:lpstr>
      <vt:lpstr>'2.4'!Print_Titles</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Joanne McAdams</cp:lastModifiedBy>
  <cp:revision/>
  <dcterms:created xsi:type="dcterms:W3CDTF">2016-10-24T09:44:00Z</dcterms:created>
  <dcterms:modified xsi:type="dcterms:W3CDTF">2023-11-24T14:25:39Z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ies>
</file>